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<sst xmlns="http://schemas.openxmlformats.org/spreadsheetml/2006/main" count="145" uniqueCount="145">
  <si>
    <t>Наименование объектов и подрядчиков</t>
  </si>
  <si>
    <t>п/м, км</t>
  </si>
  <si>
    <t>с начала года</t>
  </si>
  <si>
    <t>Гудермесское ГУДЭП</t>
  </si>
  <si>
    <t>Шатойское ГУДЭП</t>
  </si>
  <si>
    <t>№№ п/п</t>
  </si>
  <si>
    <t>тыс.руб.</t>
  </si>
  <si>
    <t>Справка</t>
  </si>
  <si>
    <t>Урус-Мартановское ГУДЭП</t>
  </si>
  <si>
    <t>Итум-Калинское ГУДЭП</t>
  </si>
  <si>
    <t>ГУДП-1</t>
  </si>
  <si>
    <t>Ножай-Юртовское ГУДЭП</t>
  </si>
  <si>
    <t>Наурское ГУДЭП</t>
  </si>
  <si>
    <t>Шаройское ГУДЭП</t>
  </si>
  <si>
    <t>Курчалоевское ГУДЭП</t>
  </si>
  <si>
    <t>Грозненское ГУДЭП</t>
  </si>
  <si>
    <t>Червленское ГУДЭП</t>
  </si>
  <si>
    <t>Шалинское ГУДЭП</t>
  </si>
  <si>
    <t>Веденское ГУДЭП</t>
  </si>
  <si>
    <t>Знаменское ГУДЭП</t>
  </si>
  <si>
    <t>ГУДП "Асфальт-1"</t>
  </si>
  <si>
    <t>ГУП "Спецдортехника"</t>
  </si>
  <si>
    <t>ИТОГО МОСТЫ:</t>
  </si>
  <si>
    <t xml:space="preserve">       1. МОСТЫ</t>
  </si>
  <si>
    <t>5.Проектно-изыскательные работы</t>
  </si>
  <si>
    <t>6.Приобретение дорожной техники и оборудования</t>
  </si>
  <si>
    <t>ПРОИЗВОДСТВЕННЫЕ БАЗЫ</t>
  </si>
  <si>
    <t>2. Автодороги</t>
  </si>
  <si>
    <t>за месяц</t>
  </si>
  <si>
    <t>ГУДП №3</t>
  </si>
  <si>
    <t>ГУДП № 2</t>
  </si>
  <si>
    <t>ГУДП "Асфальт-4"</t>
  </si>
  <si>
    <t>ГУДП-4</t>
  </si>
  <si>
    <t>Выполнение работ,                                    тыс. руб.</t>
  </si>
  <si>
    <t>(грЕ/грD*100)</t>
  </si>
  <si>
    <r>
      <t xml:space="preserve">% </t>
    </r>
    <r>
      <rPr>
        <b/>
        <sz val="10"/>
        <rFont val="Arial"/>
        <family val="2"/>
      </rPr>
      <t>выполнения</t>
    </r>
  </si>
  <si>
    <t>Ачхой-Мартановское ГУДЭП</t>
  </si>
  <si>
    <t>ГУП ДСК</t>
  </si>
  <si>
    <t>Направление средств на увеличение уставного фонда ГУП "Спецдортехника" для приобретения дорожной техники в лизинг</t>
  </si>
  <si>
    <t>Содержание (в т.ч. разметка, поверхностная обработка, полоса отвода, диагностика, паспортизация, межевание, регистрация дорог, приобретение элементов обустройства дорог и т.д.)</t>
  </si>
  <si>
    <t>Долевое участие в финансировании объектов, направленных на прирост количества населенных пунктов обеспеченных постоянной круглогодичной связью с сетью автомобильных дорог общего пользования по дорогам с твердым покрытием 
(Согласно Федерального Закона от 30 ноября 2011 года № 361 - ФЗ)</t>
  </si>
  <si>
    <t xml:space="preserve">Итого: </t>
  </si>
  <si>
    <t>Аварийно-восстановительные работы</t>
  </si>
  <si>
    <r>
      <t xml:space="preserve">ИТОГО СОДЕРЖАНИЕ            </t>
    </r>
    <r>
      <rPr>
        <b/>
        <sz val="10"/>
        <rFont val="Arial"/>
        <family val="2"/>
      </rPr>
      <t xml:space="preserve">( по заключенным контрактам)                                                   </t>
    </r>
  </si>
  <si>
    <r>
      <t xml:space="preserve">ИТОГО СОДЕРЖАНИЕ                                                          </t>
    </r>
    <r>
      <rPr>
        <b/>
        <sz val="10"/>
        <rFont val="Arial"/>
        <family val="2"/>
      </rPr>
      <t xml:space="preserve"> </t>
    </r>
  </si>
  <si>
    <t>ИТОГО БАЗЫ:</t>
  </si>
  <si>
    <t>Реконструкция производственной базы Веденского ГУДЭП (1 этап)</t>
  </si>
  <si>
    <t xml:space="preserve">Подлежит  освоению в 2014году </t>
  </si>
  <si>
    <t>Строительство, реконструкция</t>
  </si>
  <si>
    <t>Ремонт</t>
  </si>
  <si>
    <t>Итого ремонт:</t>
  </si>
  <si>
    <t>Строительство подъезда к с. Дегисты, км 0 – км 3,7, Шатойский район, Чеченская Республика</t>
  </si>
  <si>
    <t>Строительство подъезда к с.Кень-Юрт, км 0 - км 2,8, Надтеречный район, Чеченская Республика</t>
  </si>
  <si>
    <t>Строительство подъезда к с.Хашки-Мохк, км 0 - км 3, Курчалоевский район, Чеченская Республика</t>
  </si>
  <si>
    <t>Строительство подъезда к с.Бильты, км 0 - км 4, Ножай-Юртовский район, Чеченская Республика</t>
  </si>
  <si>
    <t>Строительство подъезда к с.Гезенчу, км 0 - км 5, Курчалоевский район, Чеченская Республика</t>
  </si>
  <si>
    <t>Строительство подъезда к с.Ца-Гордали, км 0 - км 3, Ножай-Юртовский район, Чеченская Республика</t>
  </si>
  <si>
    <t>Строительство  подъезда от автодороги   "Шали-Махкеты-Элистанжи-Ведено" к с. Эшилхатой , км0-км2,5,  Веденский  район, Чеченская Республика</t>
  </si>
  <si>
    <t>Строительство автодороги  "Сельментаузен-Келой-Юрт, км0-км2,5 Веденский  район, Чеченская Республика</t>
  </si>
  <si>
    <t>Строительство подъезда от автодороги  "Грозный-Шатой-Итум-Кали" к с. Редухой, км0-км3,0,  Шатойский  район, Чеченская Республика</t>
  </si>
  <si>
    <t>Строительство подъезда от автодороги  "Шатой-Шаро-Аргун-Келой" к с. Юкерч-Келой, км0-км2,0,  Шатойский  район, Чеченская Республика</t>
  </si>
  <si>
    <t>Строительство подъезда от автодороги  "Шатой-Шаро-Аргун-Келой" к с. Марш-Кали, км0-км1,2,  Шатойский  район, Чеченская Республика</t>
  </si>
  <si>
    <t>Строительство  автодороги на участке до с. Бельты на автодороге  "Ялхой-Мохк-Регита" , км0-км3,0,  Курчалоевский  район, Чеченская Республика</t>
  </si>
  <si>
    <t>Итого по дорогам:</t>
  </si>
  <si>
    <t>ВСЕГО ПО МОСТАМ И ДОРОГАМ:</t>
  </si>
  <si>
    <t>Подпрограмма "Дорожное хозяйство"</t>
  </si>
  <si>
    <r>
      <t xml:space="preserve">Ямочный ремонт асфальтобетонного покрытия а/д струйно-инъекционным методом
</t>
    </r>
    <r>
      <rPr>
        <b/>
        <sz val="12"/>
        <rFont val="Arial"/>
        <family val="2"/>
      </rPr>
      <t>ООО "Строй-Дар"</t>
    </r>
  </si>
  <si>
    <r>
      <t xml:space="preserve">Реконструкция моста на 18 км автодороги Новогрозный-Курчалой-Мескер-Юрт
</t>
    </r>
    <r>
      <rPr>
        <b/>
        <sz val="12"/>
        <rFont val="Arial"/>
        <family val="2"/>
      </rPr>
      <t>ООО "Арт"</t>
    </r>
  </si>
  <si>
    <r>
      <t xml:space="preserve">Строительство моста на 26 км а/д Бачи-Юрт - Ялхой-Мохк - Саясан - Ножай-Юрт - гр.Дагестана
</t>
    </r>
    <r>
      <rPr>
        <b/>
        <sz val="12"/>
        <rFont val="Arial"/>
        <family val="2"/>
      </rPr>
      <t>ООО "Экспресс-С"</t>
    </r>
  </si>
  <si>
    <r>
      <t xml:space="preserve">Строительство моста на 1 км а/д Бетти-Мохк - Совраги
</t>
    </r>
    <r>
      <rPr>
        <b/>
        <sz val="12"/>
        <rFont val="Arial"/>
        <family val="2"/>
      </rPr>
      <t>ООО "Гарант-Строй"</t>
    </r>
  </si>
  <si>
    <r>
      <t xml:space="preserve">Ремонт а/д Ищерская-Шелковская-гр.Дагестана км 72 - км 155 (выборочно c км 107 по км 122)
</t>
    </r>
    <r>
      <rPr>
        <b/>
        <sz val="12"/>
        <rFont val="Arial"/>
        <family val="2"/>
      </rPr>
      <t>ООО "Ребус"</t>
    </r>
  </si>
  <si>
    <r>
      <t xml:space="preserve">Ремонт подъезда к с. Гойты от а/д М-29 "Кавказ", 0-8,7 км
</t>
    </r>
    <r>
      <rPr>
        <b/>
        <sz val="12"/>
        <rFont val="Arial"/>
        <family val="2"/>
      </rPr>
      <t>ООО "Экспресс-С"</t>
    </r>
  </si>
  <si>
    <r>
      <t xml:space="preserve">Ремонт автодороги ст.Орджоникидзевская - с.Ачхой-Мартан - г.Урус- Мартан - с.Атаги, км 32 - км 34; км 37 - км 39
</t>
    </r>
    <r>
      <rPr>
        <b/>
        <sz val="12"/>
        <rFont val="Arial"/>
        <family val="2"/>
      </rPr>
      <t>ООО "Кавказ"</t>
    </r>
  </si>
  <si>
    <r>
      <t xml:space="preserve">Ремонт подъезда ст.Самашкинская, 0-14 км от а/д Ищерская-Грозный 
</t>
    </r>
    <r>
      <rPr>
        <b/>
        <sz val="12"/>
        <rFont val="Arial"/>
        <family val="2"/>
      </rPr>
      <t>ООО "Ребус"</t>
    </r>
  </si>
  <si>
    <r>
      <t xml:space="preserve">Ремонт подъезда к с. Ачхой-Мартан, 0-5,5 км 
</t>
    </r>
    <r>
      <rPr>
        <b/>
        <sz val="12"/>
        <rFont val="Arial"/>
        <family val="2"/>
      </rPr>
      <t>ООО "Экспресс-С"</t>
    </r>
  </si>
  <si>
    <r>
      <t xml:space="preserve">Ремонт подъезда к с.Элистанжи 0-8,6 км
</t>
    </r>
    <r>
      <rPr>
        <b/>
        <sz val="12"/>
        <rFont val="Arial"/>
        <family val="2"/>
      </rPr>
      <t>ООО "Гарант-Строй"</t>
    </r>
  </si>
  <si>
    <r>
      <t xml:space="preserve">Ремонт а/д Шали-Тавзены-Элистанжи-Ведено 31 -33 км
</t>
    </r>
    <r>
      <rPr>
        <b/>
        <sz val="12"/>
        <rFont val="Arial"/>
        <family val="2"/>
      </rPr>
      <t>ООО "Гарант-Строй"</t>
    </r>
  </si>
  <si>
    <r>
      <t xml:space="preserve">Ремонт а/д Ца-Ведено-Первомайское-Гуни 5-10,2км
</t>
    </r>
    <r>
      <rPr>
        <b/>
        <sz val="12"/>
        <rFont val="Arial"/>
        <family val="2"/>
      </rPr>
      <t>ООО "Гарант-Строй"</t>
    </r>
  </si>
  <si>
    <r>
      <t xml:space="preserve">Реконструкция а/д Грозный-Шатой-Итум-Кали - км 0 - км 10,6                                                     </t>
    </r>
    <r>
      <rPr>
        <b/>
        <sz val="12"/>
        <rFont val="Arial"/>
        <family val="2"/>
      </rPr>
      <t>СПКФ ООО "Чечен-Пласт"</t>
    </r>
  </si>
  <si>
    <r>
      <t xml:space="preserve">Строительство моста на 3 км подъезд к с.Закан-Юрт                   </t>
    </r>
    <r>
      <rPr>
        <b/>
        <sz val="12"/>
        <rFont val="Arial"/>
        <family val="2"/>
      </rPr>
      <t>ООО "Гарант-Строй"</t>
    </r>
    <r>
      <rPr>
        <sz val="12"/>
        <rFont val="Arial"/>
        <family val="2"/>
      </rPr>
      <t xml:space="preserve">
</t>
    </r>
  </si>
  <si>
    <r>
      <t xml:space="preserve">Строительство а/д Бетти-Мохк-Совраги 0-5 км                                   </t>
    </r>
    <r>
      <rPr>
        <b/>
        <sz val="12"/>
        <rFont val="Arial"/>
        <family val="2"/>
      </rPr>
      <t>ООО "Эксспресс-С"</t>
    </r>
  </si>
  <si>
    <r>
      <t xml:space="preserve">Устройство разметки проезжей части а/д общего пользования Чеченской Республики протяженностью 1405.5 км
</t>
    </r>
    <r>
      <rPr>
        <b/>
        <sz val="12"/>
        <rFont val="Arial"/>
        <family val="2"/>
      </rPr>
      <t>ООО "Строй-Дар"</t>
    </r>
  </si>
  <si>
    <r>
      <t xml:space="preserve">Металлические дорожные ограждения барьерного типа         </t>
    </r>
    <r>
      <rPr>
        <b/>
        <sz val="12"/>
        <rFont val="Arial"/>
        <family val="2"/>
      </rPr>
      <t>ООО "Пик"</t>
    </r>
  </si>
  <si>
    <r>
      <t xml:space="preserve">Дорожные знаки                               </t>
    </r>
    <r>
      <rPr>
        <b/>
        <sz val="12"/>
        <rFont val="Arial"/>
        <family val="2"/>
      </rPr>
      <t>ООО "Регион 163"</t>
    </r>
  </si>
  <si>
    <t xml:space="preserve">Оплата за выполненные объемы дорожных работ в 2013 году </t>
  </si>
  <si>
    <t>ВСЕГО подпрограмма "Дорожное хохяйство":</t>
  </si>
  <si>
    <t xml:space="preserve">Итого долевое участие: </t>
  </si>
  <si>
    <t>Итого строительство дорог:</t>
  </si>
  <si>
    <t>Начальник отдела экономики и планирования                                 И.Д. Мазаева</t>
  </si>
  <si>
    <r>
      <t xml:space="preserve">Ремонт подъезда к с.Улус-Керт 0-7км
</t>
    </r>
    <r>
      <rPr>
        <b/>
        <sz val="12"/>
        <rFont val="Arial"/>
        <family val="2"/>
      </rPr>
      <t>ООО "Гарант-Строй"</t>
    </r>
  </si>
  <si>
    <r>
      <t xml:space="preserve">Ремонт подъезд к с.Гвардейское 0-3,5км
</t>
    </r>
    <r>
      <rPr>
        <b/>
        <sz val="12"/>
        <rFont val="Arial"/>
        <family val="2"/>
      </rPr>
      <t>ООО "Экспресс-С"</t>
    </r>
  </si>
  <si>
    <r>
      <t xml:space="preserve">Ремонт а/д Майртуп-Хиди-Хутор 0-11,2км
</t>
    </r>
    <r>
      <rPr>
        <b/>
        <sz val="12"/>
        <rFont val="Arial"/>
        <family val="2"/>
      </rPr>
      <t>ООО "Экспресс-С"</t>
    </r>
  </si>
  <si>
    <r>
      <t xml:space="preserve">Ремонт автодороги Гудермес - Кади-Юрт, 0-6 км
</t>
    </r>
    <r>
      <rPr>
        <b/>
        <sz val="12"/>
        <rFont val="Arial"/>
        <family val="2"/>
      </rPr>
      <t>ООО "Экспресс-С"</t>
    </r>
  </si>
  <si>
    <r>
      <t xml:space="preserve">Строительство моста на 1 км с.Эшилхатой
</t>
    </r>
    <r>
      <rPr>
        <b/>
        <sz val="12"/>
        <rFont val="Arial"/>
        <family val="2"/>
      </rPr>
      <t>ООО "Гарант-Строй"</t>
    </r>
  </si>
  <si>
    <r>
      <t xml:space="preserve">Ремонт подъезда к с.Мекень-Юрт 0-2км
</t>
    </r>
    <r>
      <rPr>
        <b/>
        <sz val="12"/>
        <rFont val="Arial"/>
        <family val="2"/>
      </rPr>
      <t>ООО "Адлан и А"</t>
    </r>
  </si>
  <si>
    <t>Оплата за счет остатков 2013 года</t>
  </si>
  <si>
    <t>Распоряжение Правительства Чеченской Республики № 108-р от  29.04.2014г.</t>
  </si>
  <si>
    <r>
      <t xml:space="preserve">Ремонт а/д Серноводск-Грозный км 0 - км 6,1                   </t>
    </r>
    <r>
      <rPr>
        <b/>
        <sz val="12"/>
        <rFont val="Arial"/>
        <family val="2"/>
      </rPr>
      <t>ООО "Авто-Трейд"</t>
    </r>
  </si>
  <si>
    <r>
      <t xml:space="preserve">Ремонтподъезда к курорту Серноводск-Грозный, км0-км3,2 </t>
    </r>
    <r>
      <rPr>
        <b/>
        <sz val="12"/>
        <rFont val="Arial"/>
        <family val="2"/>
      </rPr>
      <t>ООО "Авто-Трейд"</t>
    </r>
  </si>
  <si>
    <r>
      <t xml:space="preserve">Ремонт а/д Ищерская-Шелковская-гр.Дагестана км 72 - км 107 (выборочно)
</t>
    </r>
    <r>
      <rPr>
        <b/>
        <sz val="12"/>
        <rFont val="Arial"/>
        <family val="2"/>
      </rPr>
      <t>ООО "Авто-Трейд"</t>
    </r>
  </si>
  <si>
    <t>Всего по МАД ЧР:</t>
  </si>
  <si>
    <t>Подготовка, переподготовка, повышение квалификации работников дорожной отрасли</t>
  </si>
  <si>
    <r>
      <t xml:space="preserve">Ремонт а/д Бачи-Юрт-Ялхой-Мохк-Ножай-Юрт-гр Дагестана км 16,9-км 22       </t>
    </r>
    <r>
      <rPr>
        <b/>
        <sz val="12"/>
        <rFont val="Arial"/>
        <family val="2"/>
      </rPr>
      <t>ООО "Курс-К"</t>
    </r>
  </si>
  <si>
    <r>
      <t xml:space="preserve">Ремонт подъезда к с.Нохч-Келой от автодороги Шатой-Шаро-Аргун-Химой, км0-км7,8 </t>
    </r>
    <r>
      <rPr>
        <b/>
        <sz val="12"/>
        <rFont val="Arial"/>
        <family val="2"/>
      </rPr>
      <t>ООО "Авто-Трейд"</t>
    </r>
  </si>
  <si>
    <r>
      <t xml:space="preserve">Ремонт подъезда к с.Серноводск от а/д Ищерская - Грозный, км0-км12,4                                    </t>
    </r>
    <r>
      <rPr>
        <b/>
        <sz val="12"/>
        <rFont val="Arial"/>
        <family val="2"/>
      </rPr>
      <t>ООО "Техно-Сервис"</t>
    </r>
  </si>
  <si>
    <r>
      <t xml:space="preserve">Ремонт автодороги с.Шатой - с.Шаро-Аргун -с.Химой, км 15-км 32;  км 35-км 40                </t>
    </r>
    <r>
      <rPr>
        <b/>
        <sz val="12"/>
        <rFont val="Arial"/>
        <family val="2"/>
      </rPr>
      <t>ООО "Техно-Сервис"</t>
    </r>
  </si>
  <si>
    <r>
      <t xml:space="preserve">Ремонт подъезда к с.Ораз-Аул от подъезда к ГПЗ "Шелковский", км 0-км 7,7         </t>
    </r>
    <r>
      <rPr>
        <b/>
        <sz val="12"/>
        <rFont val="Arial"/>
        <family val="2"/>
      </rPr>
      <t>ООО "Техно-Сервис"</t>
    </r>
    <r>
      <rPr>
        <sz val="12"/>
        <rFont val="Arial"/>
        <family val="2"/>
      </rPr>
      <t xml:space="preserve">     </t>
    </r>
  </si>
  <si>
    <r>
      <t xml:space="preserve">Диагностика и техническое состояние мостов                     </t>
    </r>
    <r>
      <rPr>
        <b/>
        <sz val="12"/>
        <rFont val="Arial"/>
        <family val="2"/>
      </rPr>
      <t>ООО "Дорис"</t>
    </r>
  </si>
  <si>
    <r>
      <t xml:space="preserve">Межевание и кадастровый учет </t>
    </r>
    <r>
      <rPr>
        <b/>
        <sz val="12"/>
        <rFont val="Arial"/>
        <family val="2"/>
      </rPr>
      <t>ООО "Проект-М"</t>
    </r>
  </si>
  <si>
    <t>Реконструкция трубы на 12 км автодороги Бачи-Юрт-Ялхой-Мохк</t>
  </si>
  <si>
    <r>
      <t xml:space="preserve">Аварийно-восстановительные работы на подъезд к с. Нохч-Келой от а/д "Шатой-Шаро-Аргун-Химой", км0-км6                                </t>
    </r>
    <r>
      <rPr>
        <b/>
        <sz val="11"/>
        <rFont val="Arial"/>
        <family val="2"/>
      </rPr>
      <t>ООО "Строй Арт"</t>
    </r>
  </si>
  <si>
    <r>
      <t xml:space="preserve">Аварийно-восстановительные работы на 51 км а/д Грозный-Ведено-гр. Дагестана                        </t>
    </r>
    <r>
      <rPr>
        <b/>
        <sz val="11"/>
        <rFont val="Arial"/>
        <family val="2"/>
      </rPr>
      <t xml:space="preserve">ООО "Строй Арт" </t>
    </r>
    <r>
      <rPr>
        <sz val="11"/>
        <rFont val="Arial"/>
        <family val="2"/>
      </rPr>
      <t xml:space="preserve">                                          </t>
    </r>
  </si>
  <si>
    <r>
      <t xml:space="preserve">Аварийно-восстановительсные работы моста на 9 км а/д Горячеисточненская-Аргун                 </t>
    </r>
    <r>
      <rPr>
        <b/>
        <sz val="11"/>
        <rFont val="Arial"/>
        <family val="2"/>
      </rPr>
      <t>ООО "Северо-Кавказская строительная компания"</t>
    </r>
  </si>
  <si>
    <r>
      <t xml:space="preserve">Аварийно-восстановительные работы на 10 км а/д Шали-Тевзана-Элистанжи-Ведено             </t>
    </r>
    <r>
      <rPr>
        <b/>
        <sz val="11"/>
        <rFont val="Arial"/>
        <family val="2"/>
      </rPr>
      <t xml:space="preserve">ООО "Северо-Кавказская строительная компания"   </t>
    </r>
    <r>
      <rPr>
        <sz val="11"/>
        <rFont val="Arial"/>
        <family val="2"/>
      </rPr>
      <t xml:space="preserve">     </t>
    </r>
  </si>
  <si>
    <r>
      <t xml:space="preserve">Аварийно-восстановительные работы от а/д Шатой-Шаро-Аргун-Химой, км 28-км 43                          </t>
    </r>
    <r>
      <rPr>
        <b/>
        <sz val="11"/>
        <rFont val="Arial"/>
        <family val="2"/>
      </rPr>
      <t xml:space="preserve">ООО "Строй Арт" </t>
    </r>
    <r>
      <rPr>
        <sz val="11"/>
        <rFont val="Arial"/>
        <family val="2"/>
      </rPr>
      <t xml:space="preserve">                        </t>
    </r>
  </si>
  <si>
    <r>
      <t xml:space="preserve">Ремонт а/д Серноводск-Грозный км 4 - км 35                      </t>
    </r>
    <r>
      <rPr>
        <b/>
        <sz val="12"/>
        <rFont val="Arial"/>
        <family val="2"/>
      </rPr>
      <t>ООО "Экспресс-С"</t>
    </r>
  </si>
  <si>
    <r>
      <t xml:space="preserve">Ремонт а/д Братское-Надтеречное-Правобережное а/д "Червленная-Грозный" км 85 - км 93,3                                 </t>
    </r>
    <r>
      <rPr>
        <b/>
        <sz val="12"/>
        <rFont val="Arial"/>
        <family val="2"/>
      </rPr>
      <t xml:space="preserve">ООО "Техно-Сервис" </t>
    </r>
    <r>
      <rPr>
        <sz val="12"/>
        <rFont val="Arial"/>
        <family val="2"/>
      </rPr>
      <t xml:space="preserve">                        </t>
    </r>
  </si>
  <si>
    <r>
      <t xml:space="preserve">Ремонт а/д Шали-Тевзана-Элистанжи-Ведено км 19-км 22         
</t>
    </r>
    <r>
      <rPr>
        <b/>
        <sz val="12"/>
        <rFont val="Arial"/>
        <family val="2"/>
      </rPr>
      <t>ООО "СтройДар"</t>
    </r>
  </si>
  <si>
    <r>
      <t xml:space="preserve">Ремонт подъезда к с. Новый Шарой от а/д подъезд к ст.Самашкинская км 0-км 2,4   </t>
    </r>
    <r>
      <rPr>
        <b/>
        <sz val="12"/>
        <rFont val="Arial"/>
        <family val="2"/>
      </rPr>
      <t>ООО "Строй-Дар"</t>
    </r>
  </si>
  <si>
    <r>
      <t xml:space="preserve">Аварийно-восстановительные работы на подъезд к с. Кенхи от а/д "Шатой-Шаро-Аргун-Химой", км0-км2,1                                            </t>
    </r>
    <r>
      <rPr>
        <b/>
        <sz val="11"/>
        <rFont val="Arial"/>
        <family val="2"/>
      </rPr>
      <t>ООО "Строй Арт"</t>
    </r>
  </si>
  <si>
    <r>
      <t xml:space="preserve">Строительство моста на 2 км с. Келой-Юрт                                   </t>
    </r>
    <r>
      <rPr>
        <b/>
        <sz val="12"/>
        <rFont val="Arial"/>
        <family val="2"/>
      </rPr>
      <t>ООО "Экспресс-С"</t>
    </r>
  </si>
  <si>
    <r>
      <t xml:space="preserve">Аварийно-восстановительные 
работы на 6 км а/д "Марзой-Мохк-
Первомайское"
</t>
    </r>
    <r>
      <rPr>
        <b/>
        <sz val="11"/>
        <rFont val="Arial"/>
        <family val="2"/>
      </rPr>
      <t>ООО "Строй Арт"</t>
    </r>
    <r>
      <rPr>
        <sz val="11"/>
        <rFont val="Arial"/>
        <family val="2"/>
      </rPr>
      <t xml:space="preserve">  </t>
    </r>
  </si>
  <si>
    <r>
      <t xml:space="preserve">Аварийно-восстановительные работы водопропускной трубы на 4 км а/д "Урус-Мартан - Танги-ЧУ"
</t>
    </r>
    <r>
      <rPr>
        <b/>
        <sz val="11"/>
        <rFont val="Arial"/>
        <family val="2"/>
      </rPr>
      <t xml:space="preserve">ООО "Строй Арт" </t>
    </r>
    <r>
      <rPr>
        <sz val="11"/>
        <rFont val="Arial"/>
        <family val="2"/>
      </rPr>
      <t xml:space="preserve"> </t>
    </r>
  </si>
  <si>
    <r>
      <t xml:space="preserve"> Аварийно-восстановительные 
работы на 4 км а/д "Марзой-Мохк-
Первомайское"
</t>
    </r>
    <r>
      <rPr>
        <b/>
        <sz val="11"/>
        <rFont val="Arial"/>
        <family val="2"/>
      </rPr>
      <t xml:space="preserve">ООО "Строй Арт" </t>
    </r>
  </si>
  <si>
    <r>
      <t xml:space="preserve">Аварийно-восстановительные работы прямоугольной трубы на
7 км а/д "Подъезд от а/д М-29 
"Кавказ" к с.Шалажи"
</t>
    </r>
    <r>
      <rPr>
        <b/>
        <sz val="11"/>
        <rFont val="Arial"/>
        <family val="2"/>
      </rPr>
      <t xml:space="preserve">ООО "Строй Арт" </t>
    </r>
    <r>
      <rPr>
        <sz val="11"/>
        <rFont val="Arial"/>
        <family val="2"/>
      </rPr>
      <t xml:space="preserve">
</t>
    </r>
  </si>
  <si>
    <r>
      <t xml:space="preserve">Строительство подъезда к с. Дегисты, км 0 – км 3,7, Шатойский район, Чеченская Республика
</t>
    </r>
    <r>
      <rPr>
        <b/>
        <sz val="12"/>
        <rFont val="Arial"/>
        <family val="2"/>
      </rPr>
      <t>СПКФ ООО "Чечен-Пласт"</t>
    </r>
  </si>
  <si>
    <r>
      <t xml:space="preserve">Строительство подъезда к с.Кень-Юрт, км 0 - км 2,8, Надтеречный район, Чеченская Республика
</t>
    </r>
    <r>
      <rPr>
        <b/>
        <sz val="12"/>
        <rFont val="Arial"/>
        <family val="2"/>
      </rPr>
      <t>ООО "Кавказ"</t>
    </r>
  </si>
  <si>
    <r>
      <t xml:space="preserve">Строительство подъезда к с.Хашки-Мохк, км 0 - км 3, Курчалоевский район, Чеченская Республика
</t>
    </r>
    <r>
      <rPr>
        <b/>
        <sz val="12"/>
        <rFont val="Arial"/>
        <family val="2"/>
      </rPr>
      <t>ООО "Рубикон-М"</t>
    </r>
  </si>
  <si>
    <r>
      <t xml:space="preserve">Строительство подъезда к с.Гезенчу, км 0 - км 5, Курчалоевский район, Чеченская Республика
</t>
    </r>
    <r>
      <rPr>
        <b/>
        <sz val="12"/>
        <rFont val="Arial"/>
        <family val="2"/>
      </rPr>
      <t>СПКФ ООО "Чечен-Пласт"</t>
    </r>
  </si>
  <si>
    <r>
      <t xml:space="preserve">Строительство подъезда к с.Ца-Гордали, км 0 - км 3, Ножай-Юртовский район, Чеченская Республика
</t>
    </r>
    <r>
      <rPr>
        <b/>
        <sz val="12"/>
        <rFont val="Arial"/>
        <family val="2"/>
      </rPr>
      <t>ООО "Рубикон-М"</t>
    </r>
    <r>
      <rPr>
        <sz val="12"/>
        <rFont val="Arial"/>
        <family val="2"/>
      </rPr>
      <t xml:space="preserve">
</t>
    </r>
  </si>
  <si>
    <r>
      <t xml:space="preserve">Строительство автодороги  "Сельментаузен-Келой-Юрт, км0-км2,5 Веденский  район, Чеченская Республика
</t>
    </r>
    <r>
      <rPr>
        <b/>
        <sz val="12"/>
        <rFont val="Arial"/>
        <family val="2"/>
      </rPr>
      <t>СПКФ ООО "Чечен-Пласт"</t>
    </r>
  </si>
  <si>
    <r>
      <t xml:space="preserve">Строительство подъезда от автодороги  "Грозный-Шатой-Итум-Кали" к с. Редухой, км0-км3,0,  Шатойский  район, Чеченская Республика
</t>
    </r>
    <r>
      <rPr>
        <b/>
        <sz val="12"/>
        <rFont val="Arial"/>
        <family val="2"/>
      </rPr>
      <t>СПКФ ООО "Чечен-Пласт"</t>
    </r>
  </si>
  <si>
    <r>
      <t xml:space="preserve">Строительство подъезда от автодороги  "Шатой-Шаро-Аргун-Келой" к с. Юкерч-Келой, км0-км2,0,  Шатойский  район, Чеченская Республика
</t>
    </r>
    <r>
      <rPr>
        <b/>
        <sz val="12"/>
        <rFont val="Arial"/>
        <family val="2"/>
      </rPr>
      <t>СПКФ ООО "Чечен-Пласт"</t>
    </r>
  </si>
  <si>
    <t>Федеральный бюджет</t>
  </si>
  <si>
    <r>
      <rPr>
        <b/>
        <sz val="14"/>
        <rFont val="Arial"/>
        <family val="2"/>
      </rPr>
      <t>ФЕДЕРАЛЬНАЯ ЦЕЛЕВАЯ ПРОГРАММА</t>
    </r>
    <r>
      <rPr>
        <b/>
        <sz val="12"/>
        <rFont val="Arial"/>
        <family val="2"/>
      </rPr>
      <t xml:space="preserve">
"Развитие транспортной системы россии (2010-2020годы)"
подпрограмма "автомобильные дороги"</t>
    </r>
  </si>
  <si>
    <t>Итого федеральный бюджет:</t>
  </si>
  <si>
    <r>
      <t xml:space="preserve">Строительство подъезда к с.Бильты, км 0 - км 4, Ножай-Юртовский район, Чеченская Республика
</t>
    </r>
    <r>
      <rPr>
        <b/>
        <sz val="12"/>
        <rFont val="Arial"/>
        <family val="2"/>
      </rPr>
      <t>ООО "Рубикон-М"</t>
    </r>
  </si>
  <si>
    <r>
      <t xml:space="preserve">Строительство  подъезда от автодороги   "Шали-Махкеты-Элистанжи-Ведено" к с. Эшилхатой , км0-км2,5,  Веденский  район, Чеченская Республика
</t>
    </r>
    <r>
      <rPr>
        <b/>
        <sz val="12"/>
        <rFont val="Arial"/>
        <family val="2"/>
      </rPr>
      <t>СПКФ ООО "Чечен-Пласт"</t>
    </r>
  </si>
  <si>
    <r>
      <t xml:space="preserve">Строительство подъезда от автодороги  "Шатой-Шаро-Аргун-Келой" к с. Марш-Кали, км0-км1,2,  Шатойский  район, Чеченская Республика
</t>
    </r>
    <r>
      <rPr>
        <b/>
        <sz val="12"/>
        <rFont val="Arial"/>
        <family val="2"/>
      </rPr>
      <t>СПКФ ООО "Чечен-Пласт"</t>
    </r>
  </si>
  <si>
    <r>
      <t xml:space="preserve">Строительство  автодороги на участке до с. Бельты на автодороге  "Ялхой-Мохк-Регита" , км0-км3,0,  Курчалоевский  район, Чеченская Республика
</t>
    </r>
    <r>
      <rPr>
        <b/>
        <sz val="12"/>
        <rFont val="Arial"/>
        <family val="2"/>
      </rPr>
      <t>СПКФ ООО "Чечен-Пласт"</t>
    </r>
  </si>
  <si>
    <r>
      <t xml:space="preserve">Межеание и кадастровый учет
</t>
    </r>
    <r>
      <rPr>
        <b/>
        <sz val="12"/>
        <rFont val="Arial"/>
        <family val="2"/>
      </rPr>
      <t>ООО "Рента ИК"</t>
    </r>
  </si>
  <si>
    <r>
      <t xml:space="preserve">Реконструкция моста через р. Прорва на 479 км автодороги Ставрополь-Прохладный-Кизляр-Крайновка                                  </t>
    </r>
    <r>
      <rPr>
        <b/>
        <sz val="12"/>
        <rFont val="Arial"/>
        <family val="2"/>
      </rPr>
      <t>ООО "Чечен-Пласт"</t>
    </r>
  </si>
  <si>
    <r>
      <t xml:space="preserve">Реконструкция трубы на 13 км автодороги Бачи-Юрт-Ялхой-Мохк                                                   </t>
    </r>
    <r>
      <rPr>
        <b/>
        <sz val="12"/>
        <rFont val="Arial"/>
        <family val="2"/>
      </rPr>
      <t>ООО "Рубикон-М"</t>
    </r>
  </si>
  <si>
    <t xml:space="preserve">о выполнении дорожных работ по Министерству автомобильных дорог ЧР </t>
  </si>
  <si>
    <t xml:space="preserve">за январь-декабрь 2014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</si>
</sst>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#,##0.000"/>
    <numFmt numFmtId="173" formatCode="[$-FC19]d\ mmmm\ yyyy\ &quot;г.&quot;"/>
    <numFmt numFmtId="174" formatCode="[$-F400]h:mm:ss\ AM/PM"/>
    <numFmt numFmtId="175" formatCode="#,##0.00_р_."/>
    <numFmt numFmtId="176" formatCode="#,##0.0000"/>
    <numFmt numFmtId="177" formatCode="#,##0.00000"/>
    <numFmt numFmtId="178" formatCode="#,##0.0"/>
    <numFmt numFmtId="179" formatCode="0.000000000"/>
    <numFmt numFmtId="180" formatCode="0.00000000"/>
    <numFmt numFmtId="181" formatCode="0.0000000"/>
    <numFmt numFmtId="182" formatCode="0.000000"/>
    <numFmt numFmtId="183" formatCode="0.000%"/>
    <numFmt numFmtId="184" formatCode="0.0%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b/>
      <i/>
      <sz val="10"/>
      <name val="Arial Cyr"/>
      <family val="0"/>
    </font>
    <font>
      <b/>
      <i/>
      <sz val="16"/>
      <name val="Arial"/>
      <family val="2"/>
    </font>
    <font>
      <b/>
      <sz val="10"/>
      <name val="Arial Cyr"/>
      <family val="0"/>
    </font>
    <font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178" fontId="10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3" fontId="10" fillId="0" borderId="10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left" vertical="center" wrapText="1"/>
    </xf>
    <xf numFmtId="4" fontId="18" fillId="0" borderId="15" xfId="0" applyNumberFormat="1" applyFont="1" applyBorder="1" applyAlignment="1">
      <alignment horizontal="left" vertical="center" wrapText="1"/>
    </xf>
    <xf numFmtId="178" fontId="10" fillId="32" borderId="10" xfId="0" applyNumberFormat="1" applyFont="1" applyFill="1" applyBorder="1" applyAlignment="1">
      <alignment horizontal="center" vertical="center" wrapText="1"/>
    </xf>
    <xf numFmtId="178" fontId="10" fillId="32" borderId="10" xfId="0" applyNumberFormat="1" applyFont="1" applyFill="1" applyBorder="1" applyAlignment="1">
      <alignment horizontal="center" vertical="top" wrapText="1"/>
    </xf>
    <xf numFmtId="178" fontId="10" fillId="32" borderId="11" xfId="0" applyNumberFormat="1" applyFont="1" applyFill="1" applyBorder="1" applyAlignment="1">
      <alignment horizontal="center" vertical="top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left" vertical="top" wrapText="1"/>
    </xf>
    <xf numFmtId="172" fontId="10" fillId="32" borderId="10" xfId="0" applyNumberFormat="1" applyFont="1" applyFill="1" applyBorder="1" applyAlignment="1">
      <alignment horizontal="center" vertical="center"/>
    </xf>
    <xf numFmtId="172" fontId="10" fillId="32" borderId="10" xfId="0" applyNumberFormat="1" applyFont="1" applyFill="1" applyBorder="1" applyAlignment="1">
      <alignment horizontal="center" vertical="top"/>
    </xf>
    <xf numFmtId="172" fontId="10" fillId="32" borderId="11" xfId="0" applyNumberFormat="1" applyFont="1" applyFill="1" applyBorder="1" applyAlignment="1">
      <alignment horizontal="center" vertical="top"/>
    </xf>
    <xf numFmtId="172" fontId="10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69" fontId="0" fillId="0" borderId="0" xfId="0" applyNumberFormat="1" applyAlignment="1">
      <alignment/>
    </xf>
    <xf numFmtId="3" fontId="21" fillId="0" borderId="10" xfId="0" applyNumberFormat="1" applyFont="1" applyBorder="1" applyAlignment="1">
      <alignment vertical="top" wrapText="1"/>
    </xf>
    <xf numFmtId="4" fontId="21" fillId="0" borderId="10" xfId="0" applyNumberFormat="1" applyFont="1" applyBorder="1" applyAlignment="1">
      <alignment vertical="top" wrapText="1"/>
    </xf>
    <xf numFmtId="4" fontId="10" fillId="32" borderId="10" xfId="0" applyNumberFormat="1" applyFont="1" applyFill="1" applyBorder="1" applyAlignment="1">
      <alignment vertical="top" wrapText="1"/>
    </xf>
    <xf numFmtId="9" fontId="0" fillId="32" borderId="10" xfId="0" applyNumberFormat="1" applyFill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vertical="top" wrapText="1"/>
    </xf>
    <xf numFmtId="172" fontId="10" fillId="32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3" fontId="0" fillId="0" borderId="0" xfId="61" applyFont="1" applyAlignment="1">
      <alignment/>
    </xf>
    <xf numFmtId="168" fontId="18" fillId="0" borderId="10" xfId="61" applyNumberFormat="1" applyFont="1" applyBorder="1" applyAlignment="1">
      <alignment horizontal="center" vertical="center" wrapText="1"/>
    </xf>
    <xf numFmtId="168" fontId="18" fillId="0" borderId="10" xfId="0" applyNumberFormat="1" applyFont="1" applyBorder="1" applyAlignment="1">
      <alignment horizontal="center" vertical="center" wrapText="1"/>
    </xf>
    <xf numFmtId="9" fontId="18" fillId="0" borderId="10" xfId="58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left" vertical="center" wrapText="1"/>
    </xf>
    <xf numFmtId="4" fontId="10" fillId="0" borderId="16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left" vertical="center" wrapText="1"/>
    </xf>
    <xf numFmtId="178" fontId="10" fillId="32" borderId="12" xfId="0" applyNumberFormat="1" applyFont="1" applyFill="1" applyBorder="1" applyAlignment="1">
      <alignment horizontal="center" vertical="top" wrapText="1"/>
    </xf>
    <xf numFmtId="178" fontId="10" fillId="32" borderId="11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172" fontId="10" fillId="32" borderId="12" xfId="0" applyNumberFormat="1" applyFont="1" applyFill="1" applyBorder="1" applyAlignment="1">
      <alignment horizontal="center" vertical="top"/>
    </xf>
    <xf numFmtId="172" fontId="10" fillId="32" borderId="11" xfId="0" applyNumberFormat="1" applyFont="1" applyFill="1" applyBorder="1" applyAlignment="1">
      <alignment horizontal="center" vertical="top"/>
    </xf>
    <xf numFmtId="172" fontId="10" fillId="32" borderId="12" xfId="0" applyNumberFormat="1" applyFont="1" applyFill="1" applyBorder="1" applyAlignment="1">
      <alignment horizontal="center" vertical="center"/>
    </xf>
    <xf numFmtId="172" fontId="10" fillId="32" borderId="11" xfId="0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3" fontId="6" fillId="0" borderId="10" xfId="61" applyFont="1" applyBorder="1" applyAlignment="1">
      <alignment horizontal="center" vertical="top" wrapText="1"/>
    </xf>
    <xf numFmtId="0" fontId="11" fillId="0" borderId="18" xfId="0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13" xfId="0" applyNumberFormat="1" applyFont="1" applyBorder="1" applyAlignment="1">
      <alignment horizontal="center" vertical="top" wrapText="1"/>
    </xf>
    <xf numFmtId="4" fontId="16" fillId="0" borderId="14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 horizontal="center" vertical="center"/>
    </xf>
    <xf numFmtId="0" fontId="12" fillId="33" borderId="15" xfId="53" applyFont="1" applyFill="1" applyBorder="1" applyAlignment="1">
      <alignment horizontal="center" vertical="center" wrapText="1"/>
      <protection/>
    </xf>
    <xf numFmtId="0" fontId="12" fillId="33" borderId="13" xfId="53" applyFont="1" applyFill="1" applyBorder="1" applyAlignment="1">
      <alignment horizontal="center" vertical="center" wrapText="1"/>
      <protection/>
    </xf>
    <xf numFmtId="9" fontId="0" fillId="0" borderId="12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7"/>
  <sheetViews>
    <sheetView tabSelected="1" view="pageBreakPreview" zoomScale="115" zoomScaleSheetLayoutView="115" zoomScalePageLayoutView="0" workbookViewId="0" topLeftCell="A1">
      <selection activeCell="A3" sqref="A3:G3"/>
    </sheetView>
  </sheetViews>
  <sheetFormatPr defaultColWidth="9.00390625" defaultRowHeight="12.75"/>
  <cols>
    <col min="1" max="1" width="3.625" style="0" customWidth="1"/>
    <col min="2" max="2" width="33.375" style="0" customWidth="1"/>
    <col min="3" max="3" width="8.00390625" style="0" customWidth="1"/>
    <col min="4" max="4" width="16.75390625" style="0" customWidth="1"/>
    <col min="5" max="5" width="15.875" style="0" customWidth="1"/>
    <col min="6" max="6" width="15.75390625" style="0" customWidth="1"/>
    <col min="7" max="7" width="9.125" style="19" customWidth="1"/>
    <col min="8" max="8" width="10.125" style="0" hidden="1" customWidth="1"/>
    <col min="9" max="9" width="14.875" style="0" hidden="1" customWidth="1"/>
    <col min="10" max="10" width="10.625" style="0" bestFit="1" customWidth="1"/>
    <col min="11" max="11" width="10.125" style="0" bestFit="1" customWidth="1"/>
  </cols>
  <sheetData>
    <row r="1" ht="27.75" customHeight="1"/>
    <row r="2" spans="1:7" ht="22.5" customHeight="1">
      <c r="A2" s="82" t="s">
        <v>7</v>
      </c>
      <c r="B2" s="82"/>
      <c r="C2" s="82"/>
      <c r="D2" s="82"/>
      <c r="E2" s="82"/>
      <c r="F2" s="82"/>
      <c r="G2" s="82"/>
    </row>
    <row r="3" spans="1:7" ht="24" customHeight="1">
      <c r="A3" s="83" t="s">
        <v>143</v>
      </c>
      <c r="B3" s="83"/>
      <c r="C3" s="83"/>
      <c r="D3" s="83"/>
      <c r="E3" s="83"/>
      <c r="F3" s="83"/>
      <c r="G3" s="83"/>
    </row>
    <row r="4" spans="1:7" ht="27.75" customHeight="1">
      <c r="A4" s="83" t="s">
        <v>144</v>
      </c>
      <c r="B4" s="83"/>
      <c r="C4" s="83"/>
      <c r="D4" s="83"/>
      <c r="E4" s="83"/>
      <c r="F4" s="83"/>
      <c r="G4" s="83"/>
    </row>
    <row r="5" spans="1:6" ht="23.25" customHeight="1">
      <c r="A5" s="1"/>
      <c r="B5" s="1"/>
      <c r="C5" s="1"/>
      <c r="D5" s="1"/>
      <c r="E5" s="1"/>
      <c r="F5" s="1"/>
    </row>
    <row r="6" spans="1:7" ht="28.5" customHeight="1">
      <c r="A6" s="96" t="s">
        <v>5</v>
      </c>
      <c r="B6" s="84" t="s">
        <v>0</v>
      </c>
      <c r="C6" s="91" t="s">
        <v>47</v>
      </c>
      <c r="D6" s="91"/>
      <c r="E6" s="85" t="s">
        <v>33</v>
      </c>
      <c r="F6" s="86"/>
      <c r="G6" s="90" t="s">
        <v>35</v>
      </c>
    </row>
    <row r="7" spans="1:7" ht="24.75" customHeight="1">
      <c r="A7" s="96"/>
      <c r="B7" s="84"/>
      <c r="C7" s="91"/>
      <c r="D7" s="91"/>
      <c r="E7" s="87"/>
      <c r="F7" s="88"/>
      <c r="G7" s="90"/>
    </row>
    <row r="8" spans="1:7" ht="36" customHeight="1">
      <c r="A8" s="96"/>
      <c r="B8" s="84"/>
      <c r="C8" s="84" t="s">
        <v>1</v>
      </c>
      <c r="D8" s="84" t="s">
        <v>6</v>
      </c>
      <c r="E8" s="84" t="s">
        <v>2</v>
      </c>
      <c r="F8" s="89" t="s">
        <v>28</v>
      </c>
      <c r="G8" s="21" t="s">
        <v>34</v>
      </c>
    </row>
    <row r="9" spans="1:7" ht="24" customHeight="1">
      <c r="A9" s="96"/>
      <c r="B9" s="84"/>
      <c r="C9" s="84"/>
      <c r="D9" s="84"/>
      <c r="E9" s="84"/>
      <c r="F9" s="89"/>
      <c r="G9" s="20"/>
    </row>
    <row r="10" spans="1:7" ht="47.25" customHeight="1">
      <c r="A10" s="61" t="s">
        <v>134</v>
      </c>
      <c r="B10" s="62"/>
      <c r="C10" s="62"/>
      <c r="D10" s="62"/>
      <c r="E10" s="62"/>
      <c r="F10" s="62"/>
      <c r="G10" s="63"/>
    </row>
    <row r="11" spans="1:7" ht="18.75" customHeight="1">
      <c r="A11" s="64" t="s">
        <v>133</v>
      </c>
      <c r="B11" s="65"/>
      <c r="C11" s="65"/>
      <c r="D11" s="65"/>
      <c r="E11" s="65"/>
      <c r="F11" s="65"/>
      <c r="G11" s="66"/>
    </row>
    <row r="12" spans="1:11" ht="75.75" customHeight="1">
      <c r="A12" s="55">
        <v>1</v>
      </c>
      <c r="B12" s="4" t="s">
        <v>125</v>
      </c>
      <c r="C12" s="57">
        <v>3.7</v>
      </c>
      <c r="D12" s="13">
        <v>37000</v>
      </c>
      <c r="E12" s="13">
        <v>37000</v>
      </c>
      <c r="F12" s="13">
        <v>5753.518</v>
      </c>
      <c r="G12" s="59">
        <f aca="true" t="shared" si="0" ref="G12:G22">E12/D12</f>
        <v>1</v>
      </c>
      <c r="J12" s="30"/>
      <c r="K12" s="56"/>
    </row>
    <row r="13" spans="1:7" ht="76.5" customHeight="1">
      <c r="A13" s="55">
        <v>2</v>
      </c>
      <c r="B13" s="4" t="s">
        <v>126</v>
      </c>
      <c r="C13" s="58">
        <v>2.8</v>
      </c>
      <c r="D13" s="13">
        <v>28000</v>
      </c>
      <c r="E13" s="13">
        <v>28000</v>
      </c>
      <c r="F13" s="13">
        <v>0</v>
      </c>
      <c r="G13" s="59">
        <f t="shared" si="0"/>
        <v>1</v>
      </c>
    </row>
    <row r="14" spans="1:7" ht="77.25" customHeight="1">
      <c r="A14" s="55">
        <v>3</v>
      </c>
      <c r="B14" s="4" t="s">
        <v>127</v>
      </c>
      <c r="C14" s="57">
        <v>3</v>
      </c>
      <c r="D14" s="13">
        <v>30000</v>
      </c>
      <c r="E14" s="13">
        <v>30000</v>
      </c>
      <c r="F14" s="13">
        <v>0</v>
      </c>
      <c r="G14" s="59">
        <f t="shared" si="0"/>
        <v>1</v>
      </c>
    </row>
    <row r="15" spans="1:7" ht="75.75" customHeight="1">
      <c r="A15" s="55">
        <v>4</v>
      </c>
      <c r="B15" s="4" t="s">
        <v>136</v>
      </c>
      <c r="C15" s="58">
        <v>4</v>
      </c>
      <c r="D15" s="13">
        <v>40000</v>
      </c>
      <c r="E15" s="13">
        <v>40000</v>
      </c>
      <c r="F15" s="12">
        <v>0</v>
      </c>
      <c r="G15" s="59">
        <f t="shared" si="0"/>
        <v>1</v>
      </c>
    </row>
    <row r="16" spans="1:7" ht="75" customHeight="1">
      <c r="A16" s="55">
        <v>5</v>
      </c>
      <c r="B16" s="4" t="s">
        <v>128</v>
      </c>
      <c r="C16" s="58">
        <v>5</v>
      </c>
      <c r="D16" s="13">
        <v>50000</v>
      </c>
      <c r="E16" s="13">
        <v>50000</v>
      </c>
      <c r="F16" s="12">
        <v>0</v>
      </c>
      <c r="G16" s="59">
        <f t="shared" si="0"/>
        <v>1</v>
      </c>
    </row>
    <row r="17" spans="1:10" ht="76.5" customHeight="1">
      <c r="A17" s="55">
        <v>6</v>
      </c>
      <c r="B17" s="4" t="s">
        <v>129</v>
      </c>
      <c r="C17" s="58">
        <v>3</v>
      </c>
      <c r="D17" s="13">
        <v>30000</v>
      </c>
      <c r="E17" s="13">
        <v>30000</v>
      </c>
      <c r="F17" s="12">
        <v>4620.875</v>
      </c>
      <c r="G17" s="59">
        <f t="shared" si="0"/>
        <v>1</v>
      </c>
      <c r="J17" s="30"/>
    </row>
    <row r="18" spans="1:7" ht="106.5" customHeight="1">
      <c r="A18" s="55">
        <v>7</v>
      </c>
      <c r="B18" s="4" t="s">
        <v>137</v>
      </c>
      <c r="C18" s="58">
        <v>2.5</v>
      </c>
      <c r="D18" s="13">
        <v>25000</v>
      </c>
      <c r="E18" s="12">
        <v>25000</v>
      </c>
      <c r="F18" s="12">
        <v>0</v>
      </c>
      <c r="G18" s="59">
        <f t="shared" si="0"/>
        <v>1</v>
      </c>
    </row>
    <row r="19" spans="1:7" ht="76.5" customHeight="1">
      <c r="A19" s="55">
        <v>8</v>
      </c>
      <c r="B19" s="4" t="s">
        <v>130</v>
      </c>
      <c r="C19" s="58">
        <v>2.5</v>
      </c>
      <c r="D19" s="13">
        <v>25000</v>
      </c>
      <c r="E19" s="12">
        <v>25000</v>
      </c>
      <c r="F19" s="12">
        <v>0</v>
      </c>
      <c r="G19" s="59">
        <f t="shared" si="0"/>
        <v>1</v>
      </c>
    </row>
    <row r="20" spans="1:7" ht="93" customHeight="1">
      <c r="A20" s="55">
        <v>9</v>
      </c>
      <c r="B20" s="4" t="s">
        <v>131</v>
      </c>
      <c r="C20" s="58">
        <v>3</v>
      </c>
      <c r="D20" s="13">
        <v>30000</v>
      </c>
      <c r="E20" s="13">
        <v>30000</v>
      </c>
      <c r="F20" s="12">
        <v>0</v>
      </c>
      <c r="G20" s="59">
        <f t="shared" si="0"/>
        <v>1</v>
      </c>
    </row>
    <row r="21" spans="1:7" ht="90.75" customHeight="1">
      <c r="A21" s="55">
        <v>10</v>
      </c>
      <c r="B21" s="4" t="s">
        <v>132</v>
      </c>
      <c r="C21" s="58">
        <v>2</v>
      </c>
      <c r="D21" s="13">
        <v>19850.248</v>
      </c>
      <c r="E21" s="13">
        <v>19850.248</v>
      </c>
      <c r="F21" s="13">
        <v>0</v>
      </c>
      <c r="G21" s="59">
        <f t="shared" si="0"/>
        <v>1</v>
      </c>
    </row>
    <row r="22" spans="1:7" ht="90.75" customHeight="1">
      <c r="A22" s="55">
        <v>11</v>
      </c>
      <c r="B22" s="4" t="s">
        <v>138</v>
      </c>
      <c r="C22" s="58">
        <v>1.2</v>
      </c>
      <c r="D22" s="13">
        <v>12000</v>
      </c>
      <c r="E22" s="13">
        <v>12000</v>
      </c>
      <c r="F22" s="13">
        <v>0</v>
      </c>
      <c r="G22" s="59">
        <f t="shared" si="0"/>
        <v>1</v>
      </c>
    </row>
    <row r="23" spans="1:7" ht="106.5" customHeight="1">
      <c r="A23" s="55">
        <v>12</v>
      </c>
      <c r="B23" s="4" t="s">
        <v>139</v>
      </c>
      <c r="C23" s="58">
        <v>3</v>
      </c>
      <c r="D23" s="13">
        <v>30000</v>
      </c>
      <c r="E23" s="13">
        <v>30000</v>
      </c>
      <c r="F23" s="13">
        <v>0</v>
      </c>
      <c r="G23" s="59">
        <f>E23/D23</f>
        <v>1</v>
      </c>
    </row>
    <row r="24" spans="1:7" ht="23.25" customHeight="1">
      <c r="A24" s="55"/>
      <c r="B24" s="4" t="s">
        <v>135</v>
      </c>
      <c r="C24" s="58"/>
      <c r="D24" s="13">
        <f>D23+D22+D21+D20+D19+D18+D17+D16+D15+D14+D13+D12</f>
        <v>356850.248</v>
      </c>
      <c r="E24" s="13">
        <f>E23+E22+E21+E20+E19+E18+E17+E16+E15+E14+E13+E12</f>
        <v>356850.248</v>
      </c>
      <c r="F24" s="12">
        <f>F23+F22+F21+F20+F19+F18+F17+F16+F15+F14+F13+F12</f>
        <v>10374.393</v>
      </c>
      <c r="G24" s="59">
        <f>E24/D24</f>
        <v>1</v>
      </c>
    </row>
    <row r="25" spans="1:7" ht="18" customHeight="1">
      <c r="A25" s="79" t="s">
        <v>65</v>
      </c>
      <c r="B25" s="80"/>
      <c r="C25" s="80"/>
      <c r="D25" s="80"/>
      <c r="E25" s="80"/>
      <c r="F25" s="80"/>
      <c r="G25" s="81"/>
    </row>
    <row r="26" spans="1:7" ht="18" customHeight="1">
      <c r="A26" s="16"/>
      <c r="B26" s="93" t="s">
        <v>23</v>
      </c>
      <c r="C26" s="94"/>
      <c r="D26" s="94"/>
      <c r="E26" s="94"/>
      <c r="F26" s="95"/>
      <c r="G26" s="22"/>
    </row>
    <row r="27" spans="1:7" ht="63.75" customHeight="1">
      <c r="A27" s="16">
        <v>1</v>
      </c>
      <c r="B27" s="4" t="s">
        <v>67</v>
      </c>
      <c r="C27" s="3">
        <v>78.2</v>
      </c>
      <c r="D27" s="13">
        <v>46258.012</v>
      </c>
      <c r="E27" s="13">
        <v>46258.012</v>
      </c>
      <c r="F27" s="13">
        <v>0</v>
      </c>
      <c r="G27" s="22">
        <f>E27/D27</f>
        <v>1</v>
      </c>
    </row>
    <row r="28" spans="1:7" ht="45.75">
      <c r="A28" s="16">
        <v>2</v>
      </c>
      <c r="B28" s="4" t="s">
        <v>93</v>
      </c>
      <c r="C28" s="18">
        <v>18.1</v>
      </c>
      <c r="D28" s="13">
        <v>12036.307</v>
      </c>
      <c r="E28" s="13">
        <v>12036.307</v>
      </c>
      <c r="F28" s="13">
        <v>0</v>
      </c>
      <c r="G28" s="22">
        <f aca="true" t="shared" si="1" ref="G28:G65">E28/D28</f>
        <v>1</v>
      </c>
    </row>
    <row r="29" spans="1:7" ht="44.25" customHeight="1">
      <c r="A29" s="16">
        <v>3</v>
      </c>
      <c r="B29" s="4" t="s">
        <v>120</v>
      </c>
      <c r="C29" s="18">
        <v>30</v>
      </c>
      <c r="D29" s="13">
        <v>29819.773</v>
      </c>
      <c r="E29" s="13">
        <v>29819.773</v>
      </c>
      <c r="F29" s="13">
        <v>0</v>
      </c>
      <c r="G29" s="22">
        <f t="shared" si="1"/>
        <v>1</v>
      </c>
    </row>
    <row r="30" spans="1:7" ht="78" customHeight="1">
      <c r="A30" s="16">
        <v>4</v>
      </c>
      <c r="B30" s="4" t="s">
        <v>68</v>
      </c>
      <c r="C30" s="18">
        <v>14.1</v>
      </c>
      <c r="D30" s="13">
        <v>11702.806</v>
      </c>
      <c r="E30" s="13">
        <v>11702.806</v>
      </c>
      <c r="F30" s="12">
        <v>0</v>
      </c>
      <c r="G30" s="22">
        <f t="shared" si="1"/>
        <v>1</v>
      </c>
    </row>
    <row r="31" spans="1:7" ht="45.75">
      <c r="A31" s="16">
        <v>5</v>
      </c>
      <c r="B31" s="4" t="s">
        <v>69</v>
      </c>
      <c r="C31" s="18">
        <v>150</v>
      </c>
      <c r="D31" s="13">
        <v>122153.433</v>
      </c>
      <c r="E31" s="13">
        <v>122153.433</v>
      </c>
      <c r="F31" s="12">
        <v>0</v>
      </c>
      <c r="G31" s="22">
        <f t="shared" si="1"/>
        <v>1</v>
      </c>
    </row>
    <row r="32" spans="1:7" ht="44.25" customHeight="1">
      <c r="A32" s="16">
        <v>6</v>
      </c>
      <c r="B32" s="4" t="s">
        <v>79</v>
      </c>
      <c r="C32" s="18">
        <v>126.3</v>
      </c>
      <c r="D32" s="13">
        <v>84567.109</v>
      </c>
      <c r="E32" s="13">
        <v>84567.109</v>
      </c>
      <c r="F32" s="12">
        <v>0</v>
      </c>
      <c r="G32" s="22">
        <f t="shared" si="1"/>
        <v>1</v>
      </c>
    </row>
    <row r="33" spans="1:7" ht="45">
      <c r="A33" s="16">
        <v>7</v>
      </c>
      <c r="B33" s="4" t="s">
        <v>109</v>
      </c>
      <c r="C33" s="18"/>
      <c r="D33" s="13">
        <v>7883.13</v>
      </c>
      <c r="E33" s="12">
        <v>7804.299</v>
      </c>
      <c r="F33" s="12">
        <v>7804.299</v>
      </c>
      <c r="G33" s="22">
        <f t="shared" si="1"/>
        <v>0.9900000380559498</v>
      </c>
    </row>
    <row r="34" spans="1:7" ht="63" customHeight="1">
      <c r="A34" s="16">
        <v>8</v>
      </c>
      <c r="B34" s="4" t="s">
        <v>142</v>
      </c>
      <c r="C34" s="18"/>
      <c r="D34" s="13">
        <v>7842.971</v>
      </c>
      <c r="E34" s="12">
        <v>7764.542</v>
      </c>
      <c r="F34" s="12">
        <v>7764.542</v>
      </c>
      <c r="G34" s="22">
        <f t="shared" si="1"/>
        <v>0.9900000905269191</v>
      </c>
    </row>
    <row r="35" spans="1:9" ht="75.75">
      <c r="A35" s="16">
        <v>9</v>
      </c>
      <c r="B35" s="4" t="s">
        <v>141</v>
      </c>
      <c r="C35" s="18">
        <v>30.39</v>
      </c>
      <c r="D35" s="13">
        <v>32241.649</v>
      </c>
      <c r="E35" s="13">
        <v>32241.649</v>
      </c>
      <c r="F35" s="12">
        <v>0</v>
      </c>
      <c r="G35" s="22">
        <f t="shared" si="1"/>
        <v>1</v>
      </c>
      <c r="I35" s="30"/>
    </row>
    <row r="36" spans="1:7" ht="21" customHeight="1">
      <c r="A36" s="16"/>
      <c r="B36" s="5" t="s">
        <v>22</v>
      </c>
      <c r="C36" s="8">
        <f>SUM(C27:C35)</f>
        <v>447.09</v>
      </c>
      <c r="D36" s="15">
        <f>SUM(D27:D35)</f>
        <v>354505.19</v>
      </c>
      <c r="E36" s="15">
        <f>SUM(E27:E35)</f>
        <v>354347.93</v>
      </c>
      <c r="F36" s="15">
        <f>SUM(F27:F35)</f>
        <v>15568.841</v>
      </c>
      <c r="G36" s="23">
        <f t="shared" si="1"/>
        <v>0.999556395775193</v>
      </c>
    </row>
    <row r="37" spans="1:7" ht="20.25" customHeight="1">
      <c r="A37" s="16"/>
      <c r="B37" s="93" t="s">
        <v>27</v>
      </c>
      <c r="C37" s="94"/>
      <c r="D37" s="94"/>
      <c r="E37" s="94"/>
      <c r="F37" s="95"/>
      <c r="G37" s="20"/>
    </row>
    <row r="38" spans="1:7" ht="27" customHeight="1">
      <c r="A38" s="16"/>
      <c r="B38" s="34" t="s">
        <v>48</v>
      </c>
      <c r="C38" s="32"/>
      <c r="D38" s="32"/>
      <c r="E38" s="32"/>
      <c r="F38" s="33"/>
      <c r="G38" s="20"/>
    </row>
    <row r="39" spans="1:7" ht="45.75" customHeight="1">
      <c r="A39" s="16">
        <v>1</v>
      </c>
      <c r="B39" s="4" t="s">
        <v>80</v>
      </c>
      <c r="C39" s="3">
        <v>5</v>
      </c>
      <c r="D39" s="13">
        <v>85972.47</v>
      </c>
      <c r="E39" s="13">
        <v>85972.47</v>
      </c>
      <c r="F39" s="12">
        <v>0</v>
      </c>
      <c r="G39" s="22">
        <f t="shared" si="1"/>
        <v>1</v>
      </c>
    </row>
    <row r="40" spans="1:7" ht="58.5" customHeight="1">
      <c r="A40" s="16">
        <v>2</v>
      </c>
      <c r="B40" s="4" t="s">
        <v>78</v>
      </c>
      <c r="C40" s="3">
        <v>10.6</v>
      </c>
      <c r="D40" s="13">
        <v>326837.032</v>
      </c>
      <c r="E40" s="13">
        <v>326837.032</v>
      </c>
      <c r="F40" s="12">
        <v>0</v>
      </c>
      <c r="G40" s="22">
        <f t="shared" si="1"/>
        <v>1</v>
      </c>
    </row>
    <row r="41" spans="1:7" ht="31.5" customHeight="1">
      <c r="A41" s="16"/>
      <c r="B41" s="35" t="s">
        <v>87</v>
      </c>
      <c r="C41" s="60">
        <f>SUM(C39:C40)</f>
        <v>15.6</v>
      </c>
      <c r="D41" s="14">
        <f>SUM(D39:D40)</f>
        <v>412809.502</v>
      </c>
      <c r="E41" s="14">
        <f>SUM(E39:E40)</f>
        <v>412809.502</v>
      </c>
      <c r="F41" s="14">
        <f>SUM(F39:F40)</f>
        <v>0</v>
      </c>
      <c r="G41" s="23">
        <f t="shared" si="1"/>
        <v>1</v>
      </c>
    </row>
    <row r="42" spans="1:7" ht="31.5" customHeight="1">
      <c r="A42" s="16"/>
      <c r="B42" s="36" t="s">
        <v>49</v>
      </c>
      <c r="C42" s="3"/>
      <c r="D42" s="14"/>
      <c r="E42" s="14"/>
      <c r="F42" s="14"/>
      <c r="G42" s="14"/>
    </row>
    <row r="43" spans="1:7" ht="74.25" customHeight="1">
      <c r="A43" s="16">
        <v>1</v>
      </c>
      <c r="B43" s="4" t="s">
        <v>116</v>
      </c>
      <c r="C43" s="3"/>
      <c r="D43" s="12">
        <v>37259.196</v>
      </c>
      <c r="E43" s="12">
        <v>37259.196</v>
      </c>
      <c r="F43" s="12">
        <v>0</v>
      </c>
      <c r="G43" s="22">
        <f t="shared" si="1"/>
        <v>1</v>
      </c>
    </row>
    <row r="44" spans="1:7" ht="51" customHeight="1">
      <c r="A44" s="16">
        <v>2</v>
      </c>
      <c r="B44" s="4" t="s">
        <v>89</v>
      </c>
      <c r="C44" s="3"/>
      <c r="D44" s="12">
        <v>18126.825</v>
      </c>
      <c r="E44" s="12">
        <v>18126.825</v>
      </c>
      <c r="F44" s="12">
        <v>0</v>
      </c>
      <c r="G44" s="22">
        <f t="shared" si="1"/>
        <v>1</v>
      </c>
    </row>
    <row r="45" spans="1:7" ht="78.75" customHeight="1">
      <c r="A45" s="16">
        <v>3</v>
      </c>
      <c r="B45" s="4" t="s">
        <v>70</v>
      </c>
      <c r="C45" s="6"/>
      <c r="D45" s="12">
        <v>16131.328</v>
      </c>
      <c r="E45" s="12">
        <v>16131.328</v>
      </c>
      <c r="F45" s="12">
        <v>0</v>
      </c>
      <c r="G45" s="22">
        <f t="shared" si="1"/>
        <v>1</v>
      </c>
    </row>
    <row r="46" spans="1:7" ht="45.75" customHeight="1">
      <c r="A46" s="16">
        <v>4</v>
      </c>
      <c r="B46" s="4" t="s">
        <v>94</v>
      </c>
      <c r="C46" s="3"/>
      <c r="D46" s="12">
        <v>3619.598</v>
      </c>
      <c r="E46" s="12">
        <v>3619.598</v>
      </c>
      <c r="F46" s="12">
        <v>0</v>
      </c>
      <c r="G46" s="22">
        <f t="shared" si="1"/>
        <v>1</v>
      </c>
    </row>
    <row r="47" spans="1:7" ht="45.75" customHeight="1">
      <c r="A47" s="16">
        <v>5</v>
      </c>
      <c r="B47" s="4" t="s">
        <v>90</v>
      </c>
      <c r="C47" s="6"/>
      <c r="D47" s="12">
        <v>10956.678</v>
      </c>
      <c r="E47" s="12">
        <v>10956.678</v>
      </c>
      <c r="F47" s="12">
        <v>0</v>
      </c>
      <c r="G47" s="22">
        <f t="shared" si="1"/>
        <v>1</v>
      </c>
    </row>
    <row r="48" spans="1:7" ht="44.25" customHeight="1">
      <c r="A48" s="16">
        <v>6</v>
      </c>
      <c r="B48" s="4" t="s">
        <v>91</v>
      </c>
      <c r="C48" s="10"/>
      <c r="D48" s="12">
        <v>76916.511</v>
      </c>
      <c r="E48" s="12">
        <v>76916.511</v>
      </c>
      <c r="F48" s="12">
        <v>0</v>
      </c>
      <c r="G48" s="22">
        <f t="shared" si="1"/>
        <v>1</v>
      </c>
    </row>
    <row r="49" spans="1:7" ht="48.75" customHeight="1">
      <c r="A49" s="16">
        <v>7</v>
      </c>
      <c r="B49" s="4" t="s">
        <v>71</v>
      </c>
      <c r="C49" s="3"/>
      <c r="D49" s="12">
        <v>22920.091</v>
      </c>
      <c r="E49" s="12">
        <v>22920.091</v>
      </c>
      <c r="F49" s="12">
        <v>0</v>
      </c>
      <c r="G49" s="22">
        <f t="shared" si="1"/>
        <v>1</v>
      </c>
    </row>
    <row r="50" spans="1:7" ht="90" customHeight="1">
      <c r="A50" s="16">
        <v>8</v>
      </c>
      <c r="B50" s="4" t="s">
        <v>72</v>
      </c>
      <c r="C50" s="10"/>
      <c r="D50" s="12">
        <v>4080.387</v>
      </c>
      <c r="E50" s="12">
        <v>4080.387</v>
      </c>
      <c r="F50" s="12">
        <v>0</v>
      </c>
      <c r="G50" s="22">
        <f t="shared" si="1"/>
        <v>1</v>
      </c>
    </row>
    <row r="51" spans="1:7" ht="58.5" customHeight="1">
      <c r="A51" s="16">
        <v>9</v>
      </c>
      <c r="B51" s="4" t="s">
        <v>118</v>
      </c>
      <c r="C51" s="10"/>
      <c r="D51" s="12">
        <v>2286.566</v>
      </c>
      <c r="E51" s="12">
        <v>2286.566</v>
      </c>
      <c r="F51" s="12">
        <v>0</v>
      </c>
      <c r="G51" s="22">
        <f t="shared" si="1"/>
        <v>1</v>
      </c>
    </row>
    <row r="52" spans="1:7" ht="64.5" customHeight="1">
      <c r="A52" s="16">
        <v>10</v>
      </c>
      <c r="B52" s="4" t="s">
        <v>73</v>
      </c>
      <c r="C52" s="10"/>
      <c r="D52" s="12">
        <v>59720.773</v>
      </c>
      <c r="E52" s="12">
        <v>59720.773</v>
      </c>
      <c r="F52" s="12">
        <v>0</v>
      </c>
      <c r="G52" s="22">
        <f t="shared" si="1"/>
        <v>1</v>
      </c>
    </row>
    <row r="53" spans="1:7" ht="43.5" customHeight="1">
      <c r="A53" s="16">
        <v>11</v>
      </c>
      <c r="B53" s="4" t="s">
        <v>115</v>
      </c>
      <c r="C53" s="10"/>
      <c r="D53" s="12">
        <v>61992.027</v>
      </c>
      <c r="E53" s="12">
        <v>61992.027</v>
      </c>
      <c r="F53" s="12">
        <v>0</v>
      </c>
      <c r="G53" s="22">
        <f t="shared" si="1"/>
        <v>1</v>
      </c>
    </row>
    <row r="54" spans="1:7" ht="46.5" customHeight="1">
      <c r="A54" s="16">
        <v>12</v>
      </c>
      <c r="B54" s="4" t="s">
        <v>74</v>
      </c>
      <c r="C54" s="10"/>
      <c r="D54" s="12">
        <v>23134.097</v>
      </c>
      <c r="E54" s="12">
        <v>23134.097</v>
      </c>
      <c r="F54" s="12">
        <v>0</v>
      </c>
      <c r="G54" s="22">
        <f t="shared" si="1"/>
        <v>1</v>
      </c>
    </row>
    <row r="55" spans="1:7" ht="58.5" customHeight="1">
      <c r="A55" s="16">
        <v>13</v>
      </c>
      <c r="B55" s="4" t="s">
        <v>102</v>
      </c>
      <c r="C55" s="10"/>
      <c r="D55" s="12">
        <v>8696.97</v>
      </c>
      <c r="E55" s="12">
        <v>8696.97</v>
      </c>
      <c r="F55" s="12">
        <v>0</v>
      </c>
      <c r="G55" s="22">
        <f t="shared" si="1"/>
        <v>1</v>
      </c>
    </row>
    <row r="56" spans="1:7" ht="59.25" customHeight="1">
      <c r="A56" s="16">
        <v>14</v>
      </c>
      <c r="B56" s="4" t="s">
        <v>117</v>
      </c>
      <c r="C56" s="10"/>
      <c r="D56" s="12">
        <v>1741.395</v>
      </c>
      <c r="E56" s="12">
        <v>1741.395</v>
      </c>
      <c r="F56" s="12">
        <v>0</v>
      </c>
      <c r="G56" s="22">
        <f t="shared" si="1"/>
        <v>1</v>
      </c>
    </row>
    <row r="57" spans="1:7" ht="47.25" customHeight="1">
      <c r="A57" s="16">
        <v>15</v>
      </c>
      <c r="B57" s="4" t="s">
        <v>75</v>
      </c>
      <c r="C57" s="10"/>
      <c r="D57" s="12">
        <v>4886.569</v>
      </c>
      <c r="E57" s="12">
        <v>4886.569</v>
      </c>
      <c r="F57" s="12">
        <v>0</v>
      </c>
      <c r="G57" s="22">
        <f t="shared" si="1"/>
        <v>1</v>
      </c>
    </row>
    <row r="58" spans="1:7" ht="48" customHeight="1">
      <c r="A58" s="16">
        <v>16</v>
      </c>
      <c r="B58" s="4" t="s">
        <v>76</v>
      </c>
      <c r="C58" s="10"/>
      <c r="D58" s="12">
        <v>10434.426</v>
      </c>
      <c r="E58" s="12">
        <v>10434.426</v>
      </c>
      <c r="F58" s="12">
        <v>0</v>
      </c>
      <c r="G58" s="22">
        <f t="shared" si="1"/>
        <v>1</v>
      </c>
    </row>
    <row r="59" spans="1:7" ht="47.25" customHeight="1">
      <c r="A59" s="16">
        <v>17</v>
      </c>
      <c r="B59" s="4" t="s">
        <v>77</v>
      </c>
      <c r="C59" s="10"/>
      <c r="D59" s="12">
        <v>8482.338</v>
      </c>
      <c r="E59" s="12">
        <v>8482.338</v>
      </c>
      <c r="F59" s="12">
        <v>0</v>
      </c>
      <c r="G59" s="22">
        <f t="shared" si="1"/>
        <v>1</v>
      </c>
    </row>
    <row r="60" spans="1:7" ht="49.5" customHeight="1">
      <c r="A60" s="16">
        <v>18</v>
      </c>
      <c r="B60" s="4" t="s">
        <v>92</v>
      </c>
      <c r="C60" s="10"/>
      <c r="D60" s="12">
        <v>27654.184</v>
      </c>
      <c r="E60" s="12">
        <v>27654.184</v>
      </c>
      <c r="F60" s="12">
        <v>0</v>
      </c>
      <c r="G60" s="22">
        <f t="shared" si="1"/>
        <v>1</v>
      </c>
    </row>
    <row r="61" spans="1:7" ht="76.5" customHeight="1">
      <c r="A61" s="16">
        <v>19</v>
      </c>
      <c r="B61" s="4" t="s">
        <v>104</v>
      </c>
      <c r="C61" s="10"/>
      <c r="D61" s="12">
        <v>19896.897</v>
      </c>
      <c r="E61" s="12">
        <v>19896.897</v>
      </c>
      <c r="F61" s="12">
        <v>0</v>
      </c>
      <c r="G61" s="22">
        <f t="shared" si="1"/>
        <v>1</v>
      </c>
    </row>
    <row r="62" spans="1:7" ht="58.5" customHeight="1">
      <c r="A62" s="16">
        <v>20</v>
      </c>
      <c r="B62" s="4" t="s">
        <v>103</v>
      </c>
      <c r="C62" s="10"/>
      <c r="D62" s="12">
        <v>15915.595</v>
      </c>
      <c r="E62" s="12">
        <v>15915.595</v>
      </c>
      <c r="F62" s="12">
        <v>0</v>
      </c>
      <c r="G62" s="22">
        <f t="shared" si="1"/>
        <v>1</v>
      </c>
    </row>
    <row r="63" spans="1:7" ht="60" customHeight="1">
      <c r="A63" s="16">
        <v>21</v>
      </c>
      <c r="B63" s="4" t="s">
        <v>105</v>
      </c>
      <c r="C63" s="10"/>
      <c r="D63" s="12">
        <v>23852.301</v>
      </c>
      <c r="E63" s="12">
        <v>23852.301</v>
      </c>
      <c r="F63" s="12">
        <v>0</v>
      </c>
      <c r="G63" s="22">
        <f t="shared" si="1"/>
        <v>1</v>
      </c>
    </row>
    <row r="64" spans="1:7" ht="57.75" customHeight="1">
      <c r="A64" s="16">
        <v>22</v>
      </c>
      <c r="B64" s="4" t="s">
        <v>106</v>
      </c>
      <c r="C64" s="10"/>
      <c r="D64" s="12">
        <v>14922.18</v>
      </c>
      <c r="E64" s="12">
        <v>14922.18</v>
      </c>
      <c r="F64" s="12">
        <v>0</v>
      </c>
      <c r="G64" s="22">
        <f t="shared" si="1"/>
        <v>1</v>
      </c>
    </row>
    <row r="65" spans="1:7" ht="19.5" customHeight="1">
      <c r="A65" s="16"/>
      <c r="B65" s="5" t="s">
        <v>50</v>
      </c>
      <c r="C65" s="17"/>
      <c r="D65" s="15">
        <f>SUM(D43:D64)</f>
        <v>473626.9319999999</v>
      </c>
      <c r="E65" s="15">
        <f>SUM(E43:E64)</f>
        <v>473626.9319999999</v>
      </c>
      <c r="F65" s="15">
        <f>SUM(F43:F64)</f>
        <v>0</v>
      </c>
      <c r="G65" s="23">
        <f t="shared" si="1"/>
        <v>1</v>
      </c>
    </row>
    <row r="66" spans="1:7" ht="67.5" customHeight="1">
      <c r="A66" s="16"/>
      <c r="B66" s="105" t="s">
        <v>40</v>
      </c>
      <c r="C66" s="106"/>
      <c r="D66" s="106"/>
      <c r="E66" s="106"/>
      <c r="F66" s="106"/>
      <c r="G66" s="106"/>
    </row>
    <row r="67" spans="1:7" ht="66" customHeight="1">
      <c r="A67" s="29">
        <v>1</v>
      </c>
      <c r="B67" s="4" t="s">
        <v>51</v>
      </c>
      <c r="C67" s="29"/>
      <c r="D67" s="13">
        <v>5114.49</v>
      </c>
      <c r="E67" s="13">
        <v>5114.49</v>
      </c>
      <c r="F67" s="13">
        <v>0</v>
      </c>
      <c r="G67" s="22">
        <f>E67/D67</f>
        <v>1</v>
      </c>
    </row>
    <row r="68" spans="1:7" ht="60" customHeight="1">
      <c r="A68" s="29">
        <v>2</v>
      </c>
      <c r="B68" s="4" t="s">
        <v>52</v>
      </c>
      <c r="C68" s="29"/>
      <c r="D68" s="13">
        <v>4817.265</v>
      </c>
      <c r="E68" s="13">
        <v>4817.265</v>
      </c>
      <c r="F68" s="13">
        <v>0</v>
      </c>
      <c r="G68" s="22">
        <f aca="true" t="shared" si="2" ref="G68:G80">E68/D68</f>
        <v>1</v>
      </c>
    </row>
    <row r="69" spans="1:7" ht="60.75" customHeight="1">
      <c r="A69" s="29">
        <v>3</v>
      </c>
      <c r="B69" s="4" t="s">
        <v>53</v>
      </c>
      <c r="C69" s="29"/>
      <c r="D69" s="13">
        <v>4151.444</v>
      </c>
      <c r="E69" s="13">
        <v>4151.444</v>
      </c>
      <c r="F69" s="13">
        <v>0</v>
      </c>
      <c r="G69" s="22">
        <f t="shared" si="2"/>
        <v>1</v>
      </c>
    </row>
    <row r="70" spans="1:7" ht="60.75" customHeight="1">
      <c r="A70" s="29">
        <v>4</v>
      </c>
      <c r="B70" s="4" t="s">
        <v>54</v>
      </c>
      <c r="C70" s="29"/>
      <c r="D70" s="13">
        <v>5074.268</v>
      </c>
      <c r="E70" s="13">
        <v>5074.268</v>
      </c>
      <c r="F70" s="13">
        <v>0</v>
      </c>
      <c r="G70" s="22">
        <f t="shared" si="2"/>
        <v>1</v>
      </c>
    </row>
    <row r="71" spans="1:7" ht="66.75" customHeight="1">
      <c r="A71" s="29">
        <v>5</v>
      </c>
      <c r="B71" s="4" t="s">
        <v>55</v>
      </c>
      <c r="C71" s="29"/>
      <c r="D71" s="13">
        <v>6577.53</v>
      </c>
      <c r="E71" s="13">
        <v>6577.53</v>
      </c>
      <c r="F71" s="13">
        <v>0</v>
      </c>
      <c r="G71" s="22">
        <f t="shared" si="2"/>
        <v>1</v>
      </c>
    </row>
    <row r="72" spans="1:7" ht="60.75" customHeight="1">
      <c r="A72" s="29">
        <v>6</v>
      </c>
      <c r="B72" s="4" t="s">
        <v>56</v>
      </c>
      <c r="C72" s="29"/>
      <c r="D72" s="13">
        <v>4197.51</v>
      </c>
      <c r="E72" s="13">
        <v>4197.51</v>
      </c>
      <c r="F72" s="13">
        <v>0</v>
      </c>
      <c r="G72" s="22">
        <f t="shared" si="2"/>
        <v>1</v>
      </c>
    </row>
    <row r="73" spans="1:7" ht="63" customHeight="1">
      <c r="A73" s="29">
        <v>7</v>
      </c>
      <c r="B73" s="4" t="s">
        <v>57</v>
      </c>
      <c r="C73" s="29"/>
      <c r="D73" s="13">
        <v>5845.044</v>
      </c>
      <c r="E73" s="13">
        <v>5845.044</v>
      </c>
      <c r="F73" s="13">
        <v>0</v>
      </c>
      <c r="G73" s="22">
        <f t="shared" si="2"/>
        <v>1</v>
      </c>
    </row>
    <row r="74" spans="1:7" ht="63" customHeight="1">
      <c r="A74" s="29">
        <v>8</v>
      </c>
      <c r="B74" s="4" t="s">
        <v>58</v>
      </c>
      <c r="C74" s="29"/>
      <c r="D74" s="13">
        <v>2859.999</v>
      </c>
      <c r="E74" s="13">
        <v>2859.999</v>
      </c>
      <c r="F74" s="13">
        <v>0</v>
      </c>
      <c r="G74" s="22">
        <f t="shared" si="2"/>
        <v>1</v>
      </c>
    </row>
    <row r="75" spans="1:7" ht="63" customHeight="1">
      <c r="A75" s="29">
        <v>9</v>
      </c>
      <c r="B75" s="4" t="s">
        <v>59</v>
      </c>
      <c r="C75" s="29"/>
      <c r="D75" s="13">
        <v>5820</v>
      </c>
      <c r="E75" s="13">
        <v>5820</v>
      </c>
      <c r="F75" s="13">
        <v>0</v>
      </c>
      <c r="G75" s="22">
        <f t="shared" si="2"/>
        <v>1</v>
      </c>
    </row>
    <row r="76" spans="1:7" ht="63" customHeight="1">
      <c r="A76" s="29">
        <v>10</v>
      </c>
      <c r="B76" s="4" t="s">
        <v>60</v>
      </c>
      <c r="C76" s="29"/>
      <c r="D76" s="13">
        <v>1044.75</v>
      </c>
      <c r="E76" s="13">
        <v>1044.75</v>
      </c>
      <c r="F76" s="13">
        <v>0</v>
      </c>
      <c r="G76" s="22">
        <f t="shared" si="2"/>
        <v>1</v>
      </c>
    </row>
    <row r="77" spans="1:7" ht="63" customHeight="1">
      <c r="A77" s="29">
        <v>11</v>
      </c>
      <c r="B77" s="4" t="s">
        <v>61</v>
      </c>
      <c r="C77" s="29"/>
      <c r="D77" s="13">
        <v>1432.472</v>
      </c>
      <c r="E77" s="13">
        <v>1432.472</v>
      </c>
      <c r="F77" s="13">
        <v>0</v>
      </c>
      <c r="G77" s="22">
        <f t="shared" si="2"/>
        <v>1</v>
      </c>
    </row>
    <row r="78" spans="1:7" ht="63" customHeight="1">
      <c r="A78" s="29">
        <v>12</v>
      </c>
      <c r="B78" s="4" t="s">
        <v>62</v>
      </c>
      <c r="C78" s="29"/>
      <c r="D78" s="13">
        <v>1839.999</v>
      </c>
      <c r="E78" s="13">
        <v>1839.999</v>
      </c>
      <c r="F78" s="13">
        <v>0</v>
      </c>
      <c r="G78" s="22">
        <f t="shared" si="2"/>
        <v>1</v>
      </c>
    </row>
    <row r="79" spans="1:7" ht="19.5" customHeight="1">
      <c r="A79" s="29"/>
      <c r="B79" s="5" t="s">
        <v>86</v>
      </c>
      <c r="C79" s="29"/>
      <c r="D79" s="14">
        <f>SUM(D67:D78)</f>
        <v>48774.77100000001</v>
      </c>
      <c r="E79" s="14">
        <f>SUM(E67:E78)</f>
        <v>48774.77100000001</v>
      </c>
      <c r="F79" s="14">
        <f>SUM(F67:F78)</f>
        <v>0</v>
      </c>
      <c r="G79" s="22">
        <f t="shared" si="2"/>
        <v>1</v>
      </c>
    </row>
    <row r="80" spans="1:7" ht="19.5" customHeight="1">
      <c r="A80" s="29"/>
      <c r="B80" s="5" t="s">
        <v>63</v>
      </c>
      <c r="C80" s="29"/>
      <c r="D80" s="14">
        <f>D41+D65+D79</f>
        <v>935211.2049999998</v>
      </c>
      <c r="E80" s="14">
        <f>E41+E65+E79</f>
        <v>935211.2049999998</v>
      </c>
      <c r="F80" s="14">
        <f>F41+F65+F79</f>
        <v>0</v>
      </c>
      <c r="G80" s="23">
        <f t="shared" si="2"/>
        <v>1</v>
      </c>
    </row>
    <row r="81" spans="1:7" ht="36" customHeight="1">
      <c r="A81" s="16"/>
      <c r="B81" s="5" t="s">
        <v>64</v>
      </c>
      <c r="C81" s="17"/>
      <c r="D81" s="15">
        <f>D80+D36</f>
        <v>1289716.3949999998</v>
      </c>
      <c r="E81" s="15">
        <f>E80+E36</f>
        <v>1289559.1349999998</v>
      </c>
      <c r="F81" s="15">
        <f>F80+F36</f>
        <v>15568.841</v>
      </c>
      <c r="G81" s="23">
        <f>E81/D81</f>
        <v>0.9998780662162552</v>
      </c>
    </row>
    <row r="82" spans="1:7" ht="22.5" customHeight="1">
      <c r="A82" s="16"/>
      <c r="B82" s="72" t="s">
        <v>26</v>
      </c>
      <c r="C82" s="73"/>
      <c r="D82" s="73"/>
      <c r="E82" s="73"/>
      <c r="F82" s="73"/>
      <c r="G82" s="74"/>
    </row>
    <row r="83" spans="1:7" ht="45.75" customHeight="1">
      <c r="A83" s="16">
        <v>1</v>
      </c>
      <c r="B83" s="4" t="s">
        <v>46</v>
      </c>
      <c r="C83" s="7"/>
      <c r="D83" s="12">
        <v>9550.408</v>
      </c>
      <c r="E83" s="12">
        <v>9550.408</v>
      </c>
      <c r="F83" s="12">
        <v>0</v>
      </c>
      <c r="G83" s="22">
        <f>E83/D83</f>
        <v>1</v>
      </c>
    </row>
    <row r="84" spans="1:7" ht="19.5" customHeight="1">
      <c r="A84" s="16"/>
      <c r="B84" s="5" t="s">
        <v>45</v>
      </c>
      <c r="C84" s="8"/>
      <c r="D84" s="15">
        <f>SUM(D83:D83)</f>
        <v>9550.408</v>
      </c>
      <c r="E84" s="15">
        <f>SUM(E83:E83)</f>
        <v>9550.408</v>
      </c>
      <c r="F84" s="2">
        <f>SUM(F83:F83)</f>
        <v>0</v>
      </c>
      <c r="G84" s="23">
        <f aca="true" t="shared" si="3" ref="G84:G142">E84/D84</f>
        <v>1</v>
      </c>
    </row>
    <row r="85" spans="1:7" ht="61.5" customHeight="1">
      <c r="A85" s="97" t="s">
        <v>39</v>
      </c>
      <c r="B85" s="98"/>
      <c r="C85" s="98"/>
      <c r="D85" s="98"/>
      <c r="E85" s="98"/>
      <c r="F85" s="98"/>
      <c r="G85" s="99"/>
    </row>
    <row r="86" spans="1:8" ht="24.75" customHeight="1">
      <c r="A86" s="26">
        <v>1</v>
      </c>
      <c r="B86" s="4" t="s">
        <v>8</v>
      </c>
      <c r="C86" s="37">
        <v>161.2</v>
      </c>
      <c r="D86" s="42">
        <v>17000</v>
      </c>
      <c r="E86" s="42">
        <v>17000</v>
      </c>
      <c r="F86" s="12">
        <v>1400</v>
      </c>
      <c r="G86" s="22">
        <f t="shared" si="3"/>
        <v>1</v>
      </c>
      <c r="H86" s="30"/>
    </row>
    <row r="87" spans="1:8" ht="21" customHeight="1">
      <c r="A87" s="26">
        <v>2</v>
      </c>
      <c r="B87" s="4" t="s">
        <v>9</v>
      </c>
      <c r="C87" s="38">
        <v>88.6</v>
      </c>
      <c r="D87" s="43">
        <v>13000</v>
      </c>
      <c r="E87" s="42">
        <v>13000</v>
      </c>
      <c r="F87" s="12">
        <v>1100</v>
      </c>
      <c r="G87" s="22">
        <f t="shared" si="3"/>
        <v>1</v>
      </c>
      <c r="H87" s="30"/>
    </row>
    <row r="88" spans="1:8" ht="19.5" customHeight="1">
      <c r="A88" s="26">
        <v>3</v>
      </c>
      <c r="B88" s="4" t="s">
        <v>10</v>
      </c>
      <c r="C88" s="38">
        <v>91.3</v>
      </c>
      <c r="D88" s="43">
        <v>14000</v>
      </c>
      <c r="E88" s="42">
        <v>14000</v>
      </c>
      <c r="F88" s="12">
        <v>1100</v>
      </c>
      <c r="G88" s="22">
        <f t="shared" si="3"/>
        <v>1</v>
      </c>
      <c r="H88" s="30"/>
    </row>
    <row r="89" spans="1:8" ht="11.25" customHeight="1">
      <c r="A89" s="100">
        <v>4</v>
      </c>
      <c r="B89" s="67" t="s">
        <v>3</v>
      </c>
      <c r="C89" s="70">
        <v>165.3</v>
      </c>
      <c r="D89" s="75">
        <v>17000</v>
      </c>
      <c r="E89" s="77">
        <v>17000</v>
      </c>
      <c r="F89" s="103">
        <v>1400</v>
      </c>
      <c r="G89" s="107">
        <f t="shared" si="3"/>
        <v>1</v>
      </c>
      <c r="H89" s="30"/>
    </row>
    <row r="90" spans="1:8" ht="15.75" customHeight="1">
      <c r="A90" s="101"/>
      <c r="B90" s="68"/>
      <c r="C90" s="71"/>
      <c r="D90" s="76"/>
      <c r="E90" s="78"/>
      <c r="F90" s="104"/>
      <c r="G90" s="108"/>
      <c r="H90" s="30"/>
    </row>
    <row r="91" spans="1:8" ht="17.25" customHeight="1">
      <c r="A91" s="102"/>
      <c r="B91" s="69"/>
      <c r="C91" s="39">
        <v>28.4</v>
      </c>
      <c r="D91" s="44">
        <v>11000</v>
      </c>
      <c r="E91" s="54">
        <v>11000</v>
      </c>
      <c r="F91" s="27">
        <v>1000</v>
      </c>
      <c r="G91" s="22">
        <f t="shared" si="3"/>
        <v>1</v>
      </c>
      <c r="H91" s="30"/>
    </row>
    <row r="92" spans="1:8" ht="18.75" customHeight="1">
      <c r="A92" s="26">
        <v>5</v>
      </c>
      <c r="B92" s="4" t="s">
        <v>11</v>
      </c>
      <c r="C92" s="38">
        <v>207.8</v>
      </c>
      <c r="D92" s="42">
        <v>20000</v>
      </c>
      <c r="E92" s="42">
        <v>20000</v>
      </c>
      <c r="F92" s="12">
        <v>1700</v>
      </c>
      <c r="G92" s="22">
        <f t="shared" si="3"/>
        <v>1</v>
      </c>
      <c r="H92" s="30"/>
    </row>
    <row r="93" spans="1:8" ht="19.5" customHeight="1">
      <c r="A93" s="26">
        <v>6</v>
      </c>
      <c r="B93" s="4" t="s">
        <v>12</v>
      </c>
      <c r="C93" s="38">
        <v>249.7</v>
      </c>
      <c r="D93" s="43">
        <v>16000</v>
      </c>
      <c r="E93" s="42">
        <v>16000</v>
      </c>
      <c r="F93" s="12">
        <v>1300</v>
      </c>
      <c r="G93" s="22">
        <f t="shared" si="3"/>
        <v>1</v>
      </c>
      <c r="H93" s="30"/>
    </row>
    <row r="94" spans="1:8" ht="19.5" customHeight="1">
      <c r="A94" s="26">
        <v>7</v>
      </c>
      <c r="B94" s="4" t="s">
        <v>13</v>
      </c>
      <c r="C94" s="38">
        <v>90.4</v>
      </c>
      <c r="D94" s="43">
        <v>11000</v>
      </c>
      <c r="E94" s="42">
        <v>11000</v>
      </c>
      <c r="F94" s="12">
        <v>1000</v>
      </c>
      <c r="G94" s="22">
        <f t="shared" si="3"/>
        <v>1</v>
      </c>
      <c r="H94" s="30"/>
    </row>
    <row r="95" spans="1:8" ht="19.5" customHeight="1">
      <c r="A95" s="26">
        <v>8</v>
      </c>
      <c r="B95" s="4" t="s">
        <v>14</v>
      </c>
      <c r="C95" s="38">
        <v>80</v>
      </c>
      <c r="D95" s="43">
        <v>15000</v>
      </c>
      <c r="E95" s="42">
        <v>15000</v>
      </c>
      <c r="F95" s="12">
        <v>1200</v>
      </c>
      <c r="G95" s="22">
        <f t="shared" si="3"/>
        <v>1</v>
      </c>
      <c r="H95" s="30"/>
    </row>
    <row r="96" spans="1:8" ht="24.75" customHeight="1">
      <c r="A96" s="26">
        <v>9</v>
      </c>
      <c r="B96" s="4" t="s">
        <v>36</v>
      </c>
      <c r="C96" s="37">
        <v>170.7</v>
      </c>
      <c r="D96" s="42">
        <v>17000</v>
      </c>
      <c r="E96" s="42">
        <v>17000</v>
      </c>
      <c r="F96" s="12">
        <v>1400</v>
      </c>
      <c r="G96" s="22">
        <f t="shared" si="3"/>
        <v>1</v>
      </c>
      <c r="H96" s="30"/>
    </row>
    <row r="97" spans="1:8" ht="18" customHeight="1">
      <c r="A97" s="26">
        <v>10</v>
      </c>
      <c r="B97" s="4" t="s">
        <v>15</v>
      </c>
      <c r="C97" s="38">
        <v>33.5</v>
      </c>
      <c r="D97" s="43">
        <v>20000</v>
      </c>
      <c r="E97" s="42">
        <v>20000</v>
      </c>
      <c r="F97" s="12">
        <v>1600</v>
      </c>
      <c r="G97" s="22">
        <f t="shared" si="3"/>
        <v>1</v>
      </c>
      <c r="H97" s="30"/>
    </row>
    <row r="98" spans="1:8" ht="19.5" customHeight="1">
      <c r="A98" s="26">
        <v>11</v>
      </c>
      <c r="B98" s="4" t="s">
        <v>16</v>
      </c>
      <c r="C98" s="38">
        <v>287.5</v>
      </c>
      <c r="D98" s="43">
        <v>20000</v>
      </c>
      <c r="E98" s="42">
        <v>20000</v>
      </c>
      <c r="F98" s="12">
        <v>1700</v>
      </c>
      <c r="G98" s="22">
        <f t="shared" si="3"/>
        <v>1</v>
      </c>
      <c r="H98" s="30"/>
    </row>
    <row r="99" spans="1:8" ht="19.5" customHeight="1">
      <c r="A99" s="26">
        <v>12</v>
      </c>
      <c r="B99" s="4" t="s">
        <v>17</v>
      </c>
      <c r="C99" s="38">
        <v>90.1</v>
      </c>
      <c r="D99" s="43">
        <v>15000</v>
      </c>
      <c r="E99" s="42">
        <v>15000</v>
      </c>
      <c r="F99" s="12">
        <v>1200</v>
      </c>
      <c r="G99" s="22">
        <f t="shared" si="3"/>
        <v>1</v>
      </c>
      <c r="H99" s="30"/>
    </row>
    <row r="100" spans="1:8" ht="18.75" customHeight="1">
      <c r="A100" s="26">
        <v>13</v>
      </c>
      <c r="B100" s="51" t="s">
        <v>4</v>
      </c>
      <c r="C100" s="38">
        <v>159.5</v>
      </c>
      <c r="D100" s="43">
        <v>19000</v>
      </c>
      <c r="E100" s="42">
        <v>19000</v>
      </c>
      <c r="F100" s="42">
        <v>1500</v>
      </c>
      <c r="G100" s="52">
        <f t="shared" si="3"/>
        <v>1</v>
      </c>
      <c r="H100" s="30"/>
    </row>
    <row r="101" spans="1:8" ht="18.75" customHeight="1">
      <c r="A101" s="26">
        <v>14</v>
      </c>
      <c r="B101" s="4" t="s">
        <v>18</v>
      </c>
      <c r="C101" s="38">
        <v>282.6</v>
      </c>
      <c r="D101" s="43">
        <v>20000</v>
      </c>
      <c r="E101" s="42">
        <v>20000</v>
      </c>
      <c r="F101" s="12">
        <v>1700</v>
      </c>
      <c r="G101" s="22">
        <f t="shared" si="3"/>
        <v>1</v>
      </c>
      <c r="H101" s="30"/>
    </row>
    <row r="102" spans="1:8" ht="18" customHeight="1">
      <c r="A102" s="26">
        <v>15</v>
      </c>
      <c r="B102" s="4" t="s">
        <v>19</v>
      </c>
      <c r="C102" s="38">
        <v>176.7</v>
      </c>
      <c r="D102" s="43">
        <v>21000</v>
      </c>
      <c r="E102" s="42">
        <v>21000</v>
      </c>
      <c r="F102" s="12">
        <v>1700</v>
      </c>
      <c r="G102" s="22">
        <f t="shared" si="3"/>
        <v>1</v>
      </c>
      <c r="H102" s="30"/>
    </row>
    <row r="103" spans="1:8" ht="16.5" customHeight="1">
      <c r="A103" s="26">
        <v>16</v>
      </c>
      <c r="B103" s="4" t="s">
        <v>20</v>
      </c>
      <c r="C103" s="38">
        <v>50.2</v>
      </c>
      <c r="D103" s="43">
        <v>10000</v>
      </c>
      <c r="E103" s="42">
        <v>10000</v>
      </c>
      <c r="F103" s="12">
        <v>900</v>
      </c>
      <c r="G103" s="22">
        <f t="shared" si="3"/>
        <v>1</v>
      </c>
      <c r="H103" s="30"/>
    </row>
    <row r="104" spans="1:8" ht="18.75" customHeight="1">
      <c r="A104" s="26">
        <v>17</v>
      </c>
      <c r="B104" s="4" t="s">
        <v>30</v>
      </c>
      <c r="C104" s="38">
        <v>42.7</v>
      </c>
      <c r="D104" s="45">
        <v>13000</v>
      </c>
      <c r="E104" s="45">
        <v>13000</v>
      </c>
      <c r="F104" s="13">
        <v>1100</v>
      </c>
      <c r="G104" s="22">
        <f t="shared" si="3"/>
        <v>1</v>
      </c>
      <c r="H104" s="30"/>
    </row>
    <row r="105" spans="1:8" ht="18.75" customHeight="1">
      <c r="A105" s="26">
        <v>18</v>
      </c>
      <c r="B105" s="53" t="s">
        <v>21</v>
      </c>
      <c r="C105" s="38">
        <v>70.3</v>
      </c>
      <c r="D105" s="45">
        <v>14000</v>
      </c>
      <c r="E105" s="45">
        <v>14000</v>
      </c>
      <c r="F105" s="45">
        <v>1200</v>
      </c>
      <c r="G105" s="22">
        <f t="shared" si="3"/>
        <v>1</v>
      </c>
      <c r="H105" s="30"/>
    </row>
    <row r="106" spans="1:8" ht="24.75" customHeight="1">
      <c r="A106" s="16">
        <v>19</v>
      </c>
      <c r="B106" s="4" t="s">
        <v>31</v>
      </c>
      <c r="C106" s="38">
        <v>133.7</v>
      </c>
      <c r="D106" s="45">
        <v>18000</v>
      </c>
      <c r="E106" s="45">
        <v>18000</v>
      </c>
      <c r="F106" s="13">
        <v>1400</v>
      </c>
      <c r="G106" s="22">
        <f t="shared" si="3"/>
        <v>1</v>
      </c>
      <c r="H106" s="30"/>
    </row>
    <row r="107" spans="1:8" ht="18.75" customHeight="1">
      <c r="A107" s="16">
        <v>20</v>
      </c>
      <c r="B107" s="4" t="s">
        <v>32</v>
      </c>
      <c r="C107" s="38">
        <v>53</v>
      </c>
      <c r="D107" s="45">
        <v>16000</v>
      </c>
      <c r="E107" s="45">
        <v>16000</v>
      </c>
      <c r="F107" s="13">
        <v>1200</v>
      </c>
      <c r="G107" s="22">
        <f t="shared" si="3"/>
        <v>1</v>
      </c>
      <c r="H107" s="30"/>
    </row>
    <row r="108" spans="1:8" ht="18.75" customHeight="1">
      <c r="A108" s="26">
        <v>21</v>
      </c>
      <c r="B108" s="28" t="s">
        <v>29</v>
      </c>
      <c r="C108" s="40">
        <v>26.3</v>
      </c>
      <c r="D108" s="42">
        <v>9000</v>
      </c>
      <c r="E108" s="45">
        <v>9000</v>
      </c>
      <c r="F108" s="13">
        <v>800</v>
      </c>
      <c r="G108" s="22">
        <f t="shared" si="3"/>
        <v>1</v>
      </c>
      <c r="H108" s="30"/>
    </row>
    <row r="109" spans="1:8" ht="27" customHeight="1">
      <c r="A109" s="16">
        <v>22</v>
      </c>
      <c r="B109" s="28" t="s">
        <v>37</v>
      </c>
      <c r="C109" s="40">
        <v>63.2</v>
      </c>
      <c r="D109" s="42">
        <v>10000</v>
      </c>
      <c r="E109" s="45">
        <v>10000</v>
      </c>
      <c r="F109" s="13">
        <v>900</v>
      </c>
      <c r="G109" s="22">
        <f t="shared" si="3"/>
        <v>1</v>
      </c>
      <c r="H109" s="30"/>
    </row>
    <row r="110" spans="1:8" ht="91.5" customHeight="1">
      <c r="A110" s="16">
        <v>23</v>
      </c>
      <c r="B110" s="28" t="s">
        <v>81</v>
      </c>
      <c r="C110" s="3"/>
      <c r="D110" s="13">
        <v>31785.247</v>
      </c>
      <c r="E110" s="45">
        <v>31785.247</v>
      </c>
      <c r="F110" s="13">
        <v>0</v>
      </c>
      <c r="G110" s="22">
        <f t="shared" si="3"/>
        <v>1</v>
      </c>
      <c r="H110" s="30"/>
    </row>
    <row r="111" spans="1:7" ht="80.25" customHeight="1">
      <c r="A111" s="16">
        <v>24</v>
      </c>
      <c r="B111" s="28" t="s">
        <v>66</v>
      </c>
      <c r="C111" s="3"/>
      <c r="D111" s="13">
        <v>29055.395</v>
      </c>
      <c r="E111" s="45">
        <v>29055.395</v>
      </c>
      <c r="F111" s="13">
        <v>0</v>
      </c>
      <c r="G111" s="22">
        <f t="shared" si="3"/>
        <v>1</v>
      </c>
    </row>
    <row r="112" spans="1:7" ht="44.25" customHeight="1">
      <c r="A112" s="16">
        <v>25</v>
      </c>
      <c r="B112" s="28" t="s">
        <v>82</v>
      </c>
      <c r="C112" s="3"/>
      <c r="D112" s="13">
        <v>7649.835</v>
      </c>
      <c r="E112" s="13">
        <v>7649.835</v>
      </c>
      <c r="F112" s="13">
        <v>0</v>
      </c>
      <c r="G112" s="22">
        <f t="shared" si="3"/>
        <v>1</v>
      </c>
    </row>
    <row r="113" spans="1:7" ht="30" customHeight="1">
      <c r="A113" s="16">
        <v>26</v>
      </c>
      <c r="B113" s="28" t="s">
        <v>83</v>
      </c>
      <c r="C113" s="3"/>
      <c r="D113" s="13">
        <v>5100.302</v>
      </c>
      <c r="E113" s="13">
        <v>5100.302</v>
      </c>
      <c r="F113" s="13">
        <v>0</v>
      </c>
      <c r="G113" s="22">
        <f t="shared" si="3"/>
        <v>1</v>
      </c>
    </row>
    <row r="114" spans="1:7" ht="38.25" customHeight="1">
      <c r="A114" s="16">
        <v>27</v>
      </c>
      <c r="B114" s="28" t="s">
        <v>108</v>
      </c>
      <c r="C114" s="3"/>
      <c r="D114" s="13">
        <v>5850</v>
      </c>
      <c r="E114" s="13">
        <v>5850</v>
      </c>
      <c r="F114" s="13">
        <v>0</v>
      </c>
      <c r="G114" s="22">
        <f t="shared" si="3"/>
        <v>1</v>
      </c>
    </row>
    <row r="115" spans="1:7" ht="38.25" customHeight="1">
      <c r="A115" s="16">
        <v>28</v>
      </c>
      <c r="B115" s="28" t="s">
        <v>140</v>
      </c>
      <c r="C115" s="3"/>
      <c r="D115" s="13">
        <v>5566.95</v>
      </c>
      <c r="E115" s="13">
        <v>5566.95</v>
      </c>
      <c r="F115" s="13">
        <v>5566.95</v>
      </c>
      <c r="G115" s="22">
        <f t="shared" si="3"/>
        <v>1</v>
      </c>
    </row>
    <row r="116" spans="1:7" ht="45.75" customHeight="1">
      <c r="A116" s="16">
        <v>29</v>
      </c>
      <c r="B116" s="28" t="s">
        <v>107</v>
      </c>
      <c r="C116" s="3"/>
      <c r="D116" s="13">
        <v>198</v>
      </c>
      <c r="E116" s="13">
        <v>198</v>
      </c>
      <c r="F116" s="13">
        <v>0</v>
      </c>
      <c r="G116" s="22">
        <f t="shared" si="3"/>
        <v>1</v>
      </c>
    </row>
    <row r="117" spans="1:7" ht="32.25" customHeight="1">
      <c r="A117" s="16"/>
      <c r="B117" s="5" t="s">
        <v>43</v>
      </c>
      <c r="C117" s="41">
        <f>SUM(C86:C110)</f>
        <v>2802.6999999999994</v>
      </c>
      <c r="D117" s="14">
        <f>SUM(D86:D116)</f>
        <v>441205.72900000005</v>
      </c>
      <c r="E117" s="14">
        <f>SUM(E86:E116)</f>
        <v>441205.72900000005</v>
      </c>
      <c r="F117" s="14">
        <f>SUM(F86:F116)</f>
        <v>35066.95</v>
      </c>
      <c r="G117" s="22">
        <f t="shared" si="3"/>
        <v>1</v>
      </c>
    </row>
    <row r="118" spans="1:7" ht="19.5" customHeight="1">
      <c r="A118" s="16"/>
      <c r="B118" s="5" t="s">
        <v>44</v>
      </c>
      <c r="C118" s="11"/>
      <c r="D118" s="14">
        <v>442818.81</v>
      </c>
      <c r="E118" s="14">
        <f>E117</f>
        <v>441205.72900000005</v>
      </c>
      <c r="F118" s="14">
        <f>F117</f>
        <v>35066.95</v>
      </c>
      <c r="G118" s="22">
        <f t="shared" si="3"/>
        <v>0.9963572437223253</v>
      </c>
    </row>
    <row r="119" spans="1:11" ht="33.75" customHeight="1">
      <c r="A119" s="9"/>
      <c r="B119" s="5" t="s">
        <v>24</v>
      </c>
      <c r="C119" s="8"/>
      <c r="D119" s="15">
        <v>84649.9</v>
      </c>
      <c r="E119" s="14">
        <v>68918.128</v>
      </c>
      <c r="F119" s="14">
        <v>14041.334</v>
      </c>
      <c r="G119" s="22">
        <f t="shared" si="3"/>
        <v>0.8141548661014366</v>
      </c>
      <c r="H119" s="30"/>
      <c r="K119" s="30"/>
    </row>
    <row r="120" spans="1:11" ht="31.5">
      <c r="A120" s="9"/>
      <c r="B120" s="5" t="s">
        <v>25</v>
      </c>
      <c r="D120" s="15">
        <v>10000</v>
      </c>
      <c r="E120" s="14">
        <v>6843.7</v>
      </c>
      <c r="F120" s="14">
        <v>4344.7</v>
      </c>
      <c r="G120" s="22">
        <f t="shared" si="3"/>
        <v>0.68437</v>
      </c>
      <c r="K120" s="30"/>
    </row>
    <row r="121" spans="1:9" ht="32.25" customHeight="1">
      <c r="A121" s="9"/>
      <c r="B121" s="5" t="s">
        <v>42</v>
      </c>
      <c r="C121" s="8"/>
      <c r="D121" s="15">
        <f>D122+D123+D124+D125+D126+D127+D128+D129+D130+D131</f>
        <v>112532.71800000001</v>
      </c>
      <c r="E121" s="15">
        <f>E122+E123+E124+E125+E126+E127+E128+E129+E130+E131</f>
        <v>105593.365</v>
      </c>
      <c r="F121" s="15">
        <f>F122+F123+F124+F125+F126+F127+F128+F129+F130+F131</f>
        <v>0</v>
      </c>
      <c r="G121" s="22">
        <f t="shared" si="3"/>
        <v>0.9383347961079195</v>
      </c>
      <c r="I121" s="15"/>
    </row>
    <row r="122" spans="1:7" ht="74.25" customHeight="1">
      <c r="A122" s="49">
        <v>1</v>
      </c>
      <c r="B122" s="50" t="s">
        <v>110</v>
      </c>
      <c r="C122" s="8"/>
      <c r="D122" s="12">
        <v>15789.996</v>
      </c>
      <c r="E122" s="12">
        <v>15789.996</v>
      </c>
      <c r="F122" s="12">
        <v>0</v>
      </c>
      <c r="G122" s="22">
        <f t="shared" si="3"/>
        <v>1</v>
      </c>
    </row>
    <row r="123" spans="1:7" ht="73.5" customHeight="1">
      <c r="A123" s="49">
        <v>2</v>
      </c>
      <c r="B123" s="50" t="s">
        <v>119</v>
      </c>
      <c r="C123" s="8"/>
      <c r="D123" s="12">
        <v>17359.205</v>
      </c>
      <c r="E123" s="12">
        <v>17359.205</v>
      </c>
      <c r="F123" s="12">
        <v>0</v>
      </c>
      <c r="G123" s="22">
        <f t="shared" si="3"/>
        <v>1</v>
      </c>
    </row>
    <row r="124" spans="1:7" ht="57" customHeight="1">
      <c r="A124" s="49">
        <v>3</v>
      </c>
      <c r="B124" s="50" t="s">
        <v>111</v>
      </c>
      <c r="C124" s="8"/>
      <c r="D124" s="12">
        <v>4315.878</v>
      </c>
      <c r="E124" s="12">
        <v>4315.878</v>
      </c>
      <c r="F124" s="12">
        <v>0</v>
      </c>
      <c r="G124" s="22">
        <f t="shared" si="3"/>
        <v>1</v>
      </c>
    </row>
    <row r="125" spans="1:7" ht="73.5" customHeight="1">
      <c r="A125" s="49">
        <v>4</v>
      </c>
      <c r="B125" s="50" t="s">
        <v>112</v>
      </c>
      <c r="C125" s="8"/>
      <c r="D125" s="12">
        <v>6939.353</v>
      </c>
      <c r="E125" s="12">
        <v>0</v>
      </c>
      <c r="F125" s="12">
        <v>0</v>
      </c>
      <c r="G125" s="22">
        <f t="shared" si="3"/>
        <v>0</v>
      </c>
    </row>
    <row r="126" spans="1:7" ht="72.75" customHeight="1">
      <c r="A126" s="49">
        <v>5</v>
      </c>
      <c r="B126" s="50" t="s">
        <v>113</v>
      </c>
      <c r="C126" s="8"/>
      <c r="D126" s="12">
        <v>13853.999</v>
      </c>
      <c r="E126" s="12">
        <v>13853.999</v>
      </c>
      <c r="F126" s="12">
        <v>0</v>
      </c>
      <c r="G126" s="22">
        <f t="shared" si="3"/>
        <v>1</v>
      </c>
    </row>
    <row r="127" spans="1:7" ht="60" customHeight="1">
      <c r="A127" s="49">
        <v>6</v>
      </c>
      <c r="B127" s="50" t="s">
        <v>114</v>
      </c>
      <c r="C127" s="8"/>
      <c r="D127" s="12">
        <v>47998.114</v>
      </c>
      <c r="E127" s="12">
        <v>47998.114</v>
      </c>
      <c r="F127" s="13">
        <v>0</v>
      </c>
      <c r="G127" s="22">
        <f t="shared" si="3"/>
        <v>1</v>
      </c>
    </row>
    <row r="128" spans="1:7" ht="60" customHeight="1">
      <c r="A128" s="49">
        <v>7</v>
      </c>
      <c r="B128" s="50" t="s">
        <v>121</v>
      </c>
      <c r="C128" s="8"/>
      <c r="D128" s="12">
        <v>1788.909</v>
      </c>
      <c r="E128" s="12">
        <v>1788.909</v>
      </c>
      <c r="F128" s="12">
        <v>0</v>
      </c>
      <c r="G128" s="22">
        <f t="shared" si="3"/>
        <v>1</v>
      </c>
    </row>
    <row r="129" spans="1:7" ht="72" customHeight="1">
      <c r="A129" s="49">
        <v>8</v>
      </c>
      <c r="B129" s="50" t="s">
        <v>122</v>
      </c>
      <c r="C129" s="8"/>
      <c r="D129" s="12">
        <v>1968.354</v>
      </c>
      <c r="E129" s="12">
        <v>1968.354</v>
      </c>
      <c r="F129" s="12">
        <v>0</v>
      </c>
      <c r="G129" s="22">
        <f t="shared" si="3"/>
        <v>1</v>
      </c>
    </row>
    <row r="130" spans="1:7" ht="60" customHeight="1">
      <c r="A130" s="49">
        <v>9</v>
      </c>
      <c r="B130" s="50" t="s">
        <v>123</v>
      </c>
      <c r="C130" s="8"/>
      <c r="D130" s="12">
        <v>999.454</v>
      </c>
      <c r="E130" s="12">
        <v>999.454</v>
      </c>
      <c r="F130" s="12">
        <v>0</v>
      </c>
      <c r="G130" s="22">
        <f t="shared" si="3"/>
        <v>1</v>
      </c>
    </row>
    <row r="131" spans="1:7" ht="75.75" customHeight="1">
      <c r="A131" s="49">
        <v>10</v>
      </c>
      <c r="B131" s="50" t="s">
        <v>124</v>
      </c>
      <c r="C131" s="8"/>
      <c r="D131" s="12">
        <v>1519.456</v>
      </c>
      <c r="E131" s="12">
        <v>1519.456</v>
      </c>
      <c r="F131" s="12">
        <v>0</v>
      </c>
      <c r="G131" s="22">
        <f t="shared" si="3"/>
        <v>1</v>
      </c>
    </row>
    <row r="132" spans="1:10" ht="94.5">
      <c r="A132" s="9"/>
      <c r="B132" s="5" t="s">
        <v>38</v>
      </c>
      <c r="C132" s="8"/>
      <c r="D132" s="15">
        <v>109533.504</v>
      </c>
      <c r="E132" s="14">
        <v>109533.504</v>
      </c>
      <c r="F132" s="14">
        <v>0</v>
      </c>
      <c r="G132" s="22">
        <f t="shared" si="3"/>
        <v>1</v>
      </c>
      <c r="J132" s="48"/>
    </row>
    <row r="133" spans="1:7" ht="23.25" customHeight="1">
      <c r="A133" s="31"/>
      <c r="B133" s="5" t="s">
        <v>41</v>
      </c>
      <c r="C133" s="8"/>
      <c r="D133" s="46">
        <f>D81+D84+D118+D119+D120+D121+D132</f>
        <v>2058801.7349999999</v>
      </c>
      <c r="E133" s="46">
        <f>E81+E84+E118+E119+E120+E121+E132</f>
        <v>2031203.9689999998</v>
      </c>
      <c r="F133" s="46">
        <f>F81+F84+F118+F119+F120+F121+F132</f>
        <v>69021.825</v>
      </c>
      <c r="G133" s="22">
        <f t="shared" si="3"/>
        <v>0.9865952288990081</v>
      </c>
    </row>
    <row r="134" spans="1:7" ht="45" customHeight="1">
      <c r="A134" s="31"/>
      <c r="B134" s="4" t="s">
        <v>84</v>
      </c>
      <c r="C134" s="18"/>
      <c r="D134" s="42">
        <v>371896.172</v>
      </c>
      <c r="E134" s="42">
        <v>371896.172</v>
      </c>
      <c r="F134" s="42">
        <v>0</v>
      </c>
      <c r="G134" s="22">
        <f t="shared" si="3"/>
        <v>1</v>
      </c>
    </row>
    <row r="135" spans="1:7" ht="30" customHeight="1">
      <c r="A135" s="31"/>
      <c r="B135" s="4" t="s">
        <v>95</v>
      </c>
      <c r="C135" s="18"/>
      <c r="D135" s="42">
        <v>42429.14</v>
      </c>
      <c r="E135" s="42">
        <v>42429.14</v>
      </c>
      <c r="F135" s="42">
        <v>0</v>
      </c>
      <c r="G135" s="22">
        <f t="shared" si="3"/>
        <v>1</v>
      </c>
    </row>
    <row r="136" spans="1:7" ht="46.5" customHeight="1">
      <c r="A136" s="31"/>
      <c r="B136" s="4" t="s">
        <v>101</v>
      </c>
      <c r="C136" s="18"/>
      <c r="D136" s="42">
        <v>300</v>
      </c>
      <c r="E136" s="42">
        <v>0</v>
      </c>
      <c r="F136" s="42">
        <v>0</v>
      </c>
      <c r="G136" s="22">
        <f t="shared" si="3"/>
        <v>0</v>
      </c>
    </row>
    <row r="137" spans="1:7" ht="32.25" customHeight="1">
      <c r="A137" s="47"/>
      <c r="B137" s="5" t="s">
        <v>85</v>
      </c>
      <c r="C137" s="47"/>
      <c r="D137" s="46">
        <f>D133+D134+D135+D136</f>
        <v>2473427.047</v>
      </c>
      <c r="E137" s="46">
        <f>E133+E134+E135+E136</f>
        <v>2445529.281</v>
      </c>
      <c r="F137" s="46">
        <f>F133+F134+F135+F136</f>
        <v>69021.825</v>
      </c>
      <c r="G137" s="23">
        <f t="shared" si="3"/>
        <v>0.9887210071411499</v>
      </c>
    </row>
    <row r="138" spans="1:7" ht="39" customHeight="1">
      <c r="A138" s="47"/>
      <c r="B138" s="7" t="s">
        <v>96</v>
      </c>
      <c r="C138" s="47"/>
      <c r="D138" s="46">
        <v>100000</v>
      </c>
      <c r="E138" s="46">
        <f>E139+E140+E141</f>
        <v>99499.865</v>
      </c>
      <c r="F138" s="46">
        <f>F139+F140+F141</f>
        <v>0</v>
      </c>
      <c r="G138" s="23">
        <f t="shared" si="3"/>
        <v>0.9949986500000001</v>
      </c>
    </row>
    <row r="139" spans="1:7" ht="48" customHeight="1">
      <c r="A139" s="47">
        <v>1</v>
      </c>
      <c r="B139" s="4" t="s">
        <v>97</v>
      </c>
      <c r="C139" s="47"/>
      <c r="D139" s="42">
        <v>32873.865</v>
      </c>
      <c r="E139" s="42">
        <v>32873.865</v>
      </c>
      <c r="F139" s="42">
        <v>0</v>
      </c>
      <c r="G139" s="22">
        <f t="shared" si="3"/>
        <v>1</v>
      </c>
    </row>
    <row r="140" spans="1:7" ht="43.5" customHeight="1">
      <c r="A140" s="47">
        <v>2</v>
      </c>
      <c r="B140" s="4" t="s">
        <v>98</v>
      </c>
      <c r="C140" s="47"/>
      <c r="D140" s="42">
        <v>17078.7</v>
      </c>
      <c r="E140" s="42">
        <v>17078.7</v>
      </c>
      <c r="F140" s="42">
        <v>0</v>
      </c>
      <c r="G140" s="22">
        <f t="shared" si="3"/>
        <v>1</v>
      </c>
    </row>
    <row r="141" spans="1:7" ht="60.75" customHeight="1">
      <c r="A141" s="47">
        <v>3</v>
      </c>
      <c r="B141" s="4" t="s">
        <v>99</v>
      </c>
      <c r="C141" s="47"/>
      <c r="D141" s="42">
        <v>49547.3</v>
      </c>
      <c r="E141" s="42">
        <v>49547.3</v>
      </c>
      <c r="F141" s="42">
        <v>0</v>
      </c>
      <c r="G141" s="22">
        <f t="shared" si="3"/>
        <v>1</v>
      </c>
    </row>
    <row r="142" spans="1:7" ht="18.75" customHeight="1">
      <c r="A142" s="47"/>
      <c r="B142" s="5" t="s">
        <v>100</v>
      </c>
      <c r="C142" s="47"/>
      <c r="D142" s="46">
        <f>D137+D138+D24</f>
        <v>2930277.295</v>
      </c>
      <c r="E142" s="46">
        <f>E137+E138+E24</f>
        <v>2901879.3940000003</v>
      </c>
      <c r="F142" s="46">
        <f>F137+F138+F24</f>
        <v>79396.218</v>
      </c>
      <c r="G142" s="23">
        <f t="shared" si="3"/>
        <v>0.9903088007921791</v>
      </c>
    </row>
    <row r="143" spans="1:7" ht="63.75" customHeight="1">
      <c r="A143" s="92" t="s">
        <v>88</v>
      </c>
      <c r="B143" s="92"/>
      <c r="C143" s="92"/>
      <c r="D143" s="92"/>
      <c r="E143" s="92"/>
      <c r="F143" s="92"/>
      <c r="G143" s="92"/>
    </row>
    <row r="144" spans="1:7" ht="22.5" customHeight="1">
      <c r="A144" s="24"/>
      <c r="B144" s="24"/>
      <c r="C144" s="24"/>
      <c r="D144" s="24"/>
      <c r="E144" s="24"/>
      <c r="F144" s="24"/>
      <c r="G144" s="25"/>
    </row>
    <row r="145" spans="1:6" ht="12.75" customHeight="1" hidden="1">
      <c r="A145" s="1"/>
      <c r="B145" s="1"/>
      <c r="C145" s="1"/>
      <c r="D145" s="1"/>
      <c r="E145" s="1"/>
      <c r="F145" s="1"/>
    </row>
    <row r="146" spans="1:7" ht="12.75">
      <c r="A146" s="1"/>
      <c r="B146" s="1"/>
      <c r="C146" s="1"/>
      <c r="D146" s="1"/>
      <c r="E146" s="1"/>
      <c r="F146" s="1"/>
      <c r="G146"/>
    </row>
    <row r="147" spans="1:7" ht="12.75">
      <c r="A147" s="1"/>
      <c r="B147" s="1"/>
      <c r="C147" s="1"/>
      <c r="D147" s="1"/>
      <c r="E147" s="1"/>
      <c r="F147" s="1"/>
      <c r="G147"/>
    </row>
  </sheetData>
  <sheetProtection/>
  <mergeCells count="28">
    <mergeCell ref="A143:G143"/>
    <mergeCell ref="E8:E9"/>
    <mergeCell ref="B37:F37"/>
    <mergeCell ref="B26:F26"/>
    <mergeCell ref="A6:A9"/>
    <mergeCell ref="A85:G85"/>
    <mergeCell ref="A89:A91"/>
    <mergeCell ref="F89:F90"/>
    <mergeCell ref="B66:G66"/>
    <mergeCell ref="G89:G90"/>
    <mergeCell ref="A2:G2"/>
    <mergeCell ref="A3:G3"/>
    <mergeCell ref="A4:G4"/>
    <mergeCell ref="B6:B9"/>
    <mergeCell ref="E6:F7"/>
    <mergeCell ref="F8:F9"/>
    <mergeCell ref="C8:C9"/>
    <mergeCell ref="D8:D9"/>
    <mergeCell ref="G6:G7"/>
    <mergeCell ref="C6:D7"/>
    <mergeCell ref="A10:G10"/>
    <mergeCell ref="A11:G11"/>
    <mergeCell ref="B89:B91"/>
    <mergeCell ref="C89:C90"/>
    <mergeCell ref="B82:G82"/>
    <mergeCell ref="D89:D90"/>
    <mergeCell ref="E89:E90"/>
    <mergeCell ref="A25:G25"/>
  </mergeCells>
  <printOptions/>
  <pageMargins left="0.6692913385826772" right="0.1968503937007874" top="0.5511811023622047" bottom="0.4724409448818898" header="0.31496062992125984" footer="0.31496062992125984"/>
  <pageSetup horizontalDpi="600" verticalDpi="600" orientation="portrait" paperSize="9" scale="9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CHECHENAVTODOR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Lariska</dc:creator>
  <cp:keywords/>
  <dc:description/>
  <cp:lastModifiedBy>Admin</cp:lastModifiedBy>
  <cp:lastPrinted>2015-01-13T08:37:47Z</cp:lastPrinted>
  <dcterms:created xsi:type="dcterms:W3CDTF">2007-06-17T07:39:34Z</dcterms:created>
  <dcterms:modified xsi:type="dcterms:W3CDTF">2015-01-14T13:57:11Z</dcterms:modified>
  <cp:category/>
  <cp:version/>
  <cp:contentType/>
  <cp:contentStatus/>
</cp:coreProperties>
</file>