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1352" windowHeight="832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'Лист1'!$9:$12</definedName>
    <definedName name="_xlnm.Print_Area" localSheetId="0">'Лист1'!$A$1:$F$78</definedName>
  </definedNames>
  <calcPr fullCalcOnLoad="1"/>
</workbook>
</file>

<file path=xl/sharedStrings.xml><?xml version="1.0" encoding="utf-8"?>
<sst xmlns="http://schemas.openxmlformats.org/spreadsheetml/2006/main" count="77" uniqueCount="76">
  <si>
    <t>Наименование объектов и подрядчиков</t>
  </si>
  <si>
    <t>п/м, км</t>
  </si>
  <si>
    <t>с начала года</t>
  </si>
  <si>
    <t>№№ п/п</t>
  </si>
  <si>
    <t>тыс.руб.</t>
  </si>
  <si>
    <t>Выполнение работ,                                    тыс. руб.</t>
  </si>
  <si>
    <t>за текущий месяц</t>
  </si>
  <si>
    <t>Всего по Министерству автомобильных дорог ЧР</t>
  </si>
  <si>
    <t>Начальник ОЭиП                                                И.Д. Мазаева</t>
  </si>
  <si>
    <t xml:space="preserve">      </t>
  </si>
  <si>
    <t>1. Мосты</t>
  </si>
  <si>
    <t>2. Дороги</t>
  </si>
  <si>
    <t xml:space="preserve">Всего по Министерству автомобильных дорог ЧР
</t>
  </si>
  <si>
    <t>Содержание (в т.ч. разметка, поверхностная обработка, полоса отвода, диагностика, паспортизация, межевание, регистрация дорог, приобретение элементов обустройства дорог и т.д.)</t>
  </si>
  <si>
    <t>Аварийно-восстановительные работы</t>
  </si>
  <si>
    <t>Проектно-изыскательские работы, экспертиза</t>
  </si>
  <si>
    <t xml:space="preserve">Приобретение дорожной техники, оборудования, элементов обстановки пути и технических средств  
</t>
  </si>
  <si>
    <t xml:space="preserve">       Начальник ОЭиП                                                И.Д. Мазаева</t>
  </si>
  <si>
    <t>всего по содержанию</t>
  </si>
  <si>
    <t xml:space="preserve">3. Капитальный ремонт дорог
</t>
  </si>
  <si>
    <r>
      <t>Подлежит  освоению в 2018году</t>
    </r>
    <r>
      <rPr>
        <b/>
        <sz val="18"/>
        <rFont val="Times New Roman"/>
        <family val="1"/>
      </rPr>
      <t xml:space="preserve"> </t>
    </r>
  </si>
  <si>
    <t>Федеральный бюджет</t>
  </si>
  <si>
    <t>генподрядчик не определен (II полугодие)</t>
  </si>
  <si>
    <t>Знаменское ГУДЭП (согласно госконтракта на I полугодие)</t>
  </si>
  <si>
    <t>ГУП "Спецдортехника" (согласно госкантракта I полугодие)</t>
  </si>
  <si>
    <t>итого содержание дорог                                                        ( по заключенным контрактам I полугодие)</t>
  </si>
  <si>
    <t>ИТОГО МОСТЫ:</t>
  </si>
  <si>
    <t>ВСЕГО ДОРОГИ:</t>
  </si>
  <si>
    <t>ИТОГО РЕМОНТ:</t>
  </si>
  <si>
    <t>Реконструкция моста на 35 км а/д Грозный-Ведено-гр.Дагестана</t>
  </si>
  <si>
    <t>ИТОГО:</t>
  </si>
  <si>
    <t>Капитальный ремонт подъезда от а/д Р-217 "Кавказ" к с. Закан-юрт, км3,8-км6,0</t>
  </si>
  <si>
    <t xml:space="preserve">Ремонт а/д  Ассиновская-Ачхой-Мартан-Урус-Мартан-Старые Атаги, 
 км29,8-км30,4;  км33-км35 </t>
  </si>
  <si>
    <t>4. Ремонт</t>
  </si>
  <si>
    <t>5. Производственные базы</t>
  </si>
  <si>
    <t>ВСЕГО КАПИТАЛЬНЫЙ РЕМОНТ:</t>
  </si>
  <si>
    <t>ИТОГО БАЗЫ:</t>
  </si>
  <si>
    <t>6. Содержание</t>
  </si>
  <si>
    <t xml:space="preserve"> Подпрограмма 1 "Дорожное хозяйство"</t>
  </si>
  <si>
    <t xml:space="preserve">   Республиканский бюджет    
</t>
  </si>
  <si>
    <t>1.Мосты</t>
  </si>
  <si>
    <t xml:space="preserve">Реконструкция  моста на 14 км а/д Бачи-Юрт-Ялхой-Мохк-Ножай-Юрт-гр. Дагестана </t>
  </si>
  <si>
    <t>Реконструкция моста на 18 км а/д Саясан-Беной-Беной-Ведено</t>
  </si>
  <si>
    <t>Реконструкция моста на 6 км а/д Шалажи-Янди</t>
  </si>
  <si>
    <t>Реконструкция а/д Грозный-Ведено-гр.Дагестана, км38-км41</t>
  </si>
  <si>
    <t>Реконструкция а/д Серноводск-Грозный, км35-км38,5</t>
  </si>
  <si>
    <t>1</t>
  </si>
  <si>
    <t>Ремонт а/дГрозный-Ведено-гр.Дагестана,км 50-км56</t>
  </si>
  <si>
    <t>Ремонт а/д Братское-Надтеречное-Правобережное, км34,9-км41,4</t>
  </si>
  <si>
    <t>Ремонт а/д Грозный-Ведено-гр. Дагестана,км33,8-км37</t>
  </si>
  <si>
    <t>Ремонт а/д Шали-Тевзана-Элистанжи-Ведено, км0-км5,2</t>
  </si>
  <si>
    <r>
      <t xml:space="preserve">Строительство моста на 14 км автодороги Гудермес-Курчалой </t>
    </r>
    <r>
      <rPr>
        <b/>
        <sz val="12"/>
        <rFont val="Times New Roman"/>
        <family val="1"/>
      </rPr>
      <t>ООО "СПЕЦДОРСТРОЙ"</t>
    </r>
  </si>
  <si>
    <r>
      <t xml:space="preserve">Реконструкция моста на 4 км автодороги ст.Ищерская-г.Грозный </t>
    </r>
    <r>
      <rPr>
        <b/>
        <sz val="12"/>
        <rFont val="Times New Roman"/>
        <family val="1"/>
      </rPr>
      <t>ООО "СПЕЦДОРСТРОЙ"</t>
    </r>
    <r>
      <rPr>
        <sz val="12"/>
        <rFont val="Times New Roman"/>
        <family val="1"/>
      </rPr>
      <t xml:space="preserve">  (долевое участие)</t>
    </r>
  </si>
  <si>
    <r>
      <t xml:space="preserve">Реконструкция моста на 4 км автодороги ст.Ищерская-г.Грозный </t>
    </r>
    <r>
      <rPr>
        <b/>
        <sz val="12"/>
        <color indexed="8"/>
        <rFont val="Times New Roman"/>
        <family val="1"/>
      </rPr>
      <t>ООО "СПЕЦДОРСТРОЙ"</t>
    </r>
  </si>
  <si>
    <t>Справка                                                                                                                                          о выполнении дорожных работ по Министерству автомобильных дорог ЧР за январь - июнь 2018г.</t>
  </si>
  <si>
    <t>Строительство производственной базы Грозненского ГУДЭП</t>
  </si>
  <si>
    <t>Реконструкция а/д Грозный-Ведено-гр.Дагестана, км31,2-км33,8</t>
  </si>
  <si>
    <t>Реконструкция подъезда от а/д Р-217 "Кавказ" к г. Урус-Мартан, км0-км8</t>
  </si>
  <si>
    <t>Реконструкция объезда  г. Урус-Мартан, км0-км6,9 (2 этап, км 1,76-км6,85)</t>
  </si>
  <si>
    <t xml:space="preserve">Капитальный ремонт а/д Саясан-Беной-Беной-Ведено, км12-км18 </t>
  </si>
  <si>
    <t xml:space="preserve">Капитальный ремонт а/д Марзо-Мохк-Первомайское, км5-км7,1 </t>
  </si>
  <si>
    <t>Ремонт а/д Гудермес-Курчалой, км14,5-км17,3</t>
  </si>
  <si>
    <t>Ремонт а/д Шали-Аргунский мост,км0-км2</t>
  </si>
  <si>
    <t>Ремонт а/д Шалажи-Янди,         км0-км6,1</t>
  </si>
  <si>
    <t>Ремонт а/д  Ассиновская-Ачхой-Мартан-Урус-Мартан-Старые Атаги, к с.Старый-Ачхой,
 км0-км5,1</t>
  </si>
  <si>
    <t>Ремонт подъезда от "Подъезда к с.Гуш-Корт" к зиярту Чай-Мохк, км0-км3</t>
  </si>
  <si>
    <t>Ремонт подъезда от а/д "Грозный-Кизляр", к с. Каршыга-Аул км3,5-км13,1</t>
  </si>
  <si>
    <t>Ремонт а/д Гойты-Алхазурово, км3,4-км11,1</t>
  </si>
  <si>
    <t>Ремонт подъезда от а/д Ищерская-Грозный, к с. Серноводск км0-км10,4</t>
  </si>
  <si>
    <r>
      <t xml:space="preserve">Ремонт автомобильных дорог </t>
    </r>
    <r>
      <rPr>
        <b/>
        <sz val="12"/>
        <color indexed="8"/>
        <rFont val="Times New Roman"/>
        <family val="1"/>
      </rPr>
      <t>(Курчалой)</t>
    </r>
  </si>
  <si>
    <t>Итого ФБ</t>
  </si>
  <si>
    <t>Итого РБ</t>
  </si>
  <si>
    <r>
      <t xml:space="preserve">Реконструкция подъезда к с. Кенхи от а/д "Шатой-Шаро-Аргун-Химой", км2-км12  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</si>
  <si>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Реконструкция а/д Грозный-Шатой-Итум-Кали-п.з.Аргун-гр. Грузии, км38,8-км54,8(1 этап км38+800-км45+542)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</si>
  <si>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Реконструкция а/д Грозный-Шатой-Итум-Кали-п.з.Аргун-гр. Грузии, км38,8-км54,8(1 этап км38+800-км45+542) (долевое участие)                     </t>
    </r>
    <r>
      <rPr>
        <b/>
        <sz val="12"/>
        <color indexed="8"/>
        <rFont val="Times New Roman"/>
        <family val="1"/>
      </rPr>
      <t>ООО "СПЕЦДОРСТРОЙ"</t>
    </r>
  </si>
  <si>
    <r>
      <t xml:space="preserve">Реконструкция подъезда к с. Кенхи от а/д "Шатой-Шаро-Аргун-Химой", км2-км12 (долевое участие)                  </t>
    </r>
    <r>
      <rPr>
        <b/>
        <sz val="12"/>
        <color indexed="8"/>
        <rFont val="Times New Roman"/>
        <family val="1"/>
      </rPr>
      <t>ООО "СПЕЦДОРСТРОЙ"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</si>
</sst>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#,##0.000"/>
    <numFmt numFmtId="181" formatCode="[$-FC19]d\ mmmm\ yyyy\ &quot;г.&quot;"/>
    <numFmt numFmtId="182" formatCode="[$-F400]h:mm:ss\ AM/PM"/>
    <numFmt numFmtId="183" formatCode="#,##0.00_р_."/>
    <numFmt numFmtId="184" formatCode="#,##0.0000"/>
    <numFmt numFmtId="185" formatCode="#,##0.00000"/>
    <numFmt numFmtId="186" formatCode="#,##0.0"/>
    <numFmt numFmtId="187" formatCode="_-* #,##0.000_р_._-;\-* #,##0.000_р_._-;_-* &quot;-&quot;??_р_._-;_-@_-"/>
    <numFmt numFmtId="188" formatCode="#,##0.000\ &quot;₽&quot;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6" fillId="0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180" fontId="0" fillId="33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4" fillId="0" borderId="10" xfId="54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186" fontId="56" fillId="0" borderId="10" xfId="0" applyNumberFormat="1" applyFont="1" applyFill="1" applyBorder="1" applyAlignment="1">
      <alignment horizontal="center" vertical="top"/>
    </xf>
    <xf numFmtId="180" fontId="56" fillId="0" borderId="10" xfId="0" applyNumberFormat="1" applyFont="1" applyFill="1" applyBorder="1" applyAlignment="1">
      <alignment horizontal="center" vertical="top"/>
    </xf>
    <xf numFmtId="180" fontId="4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Fill="1" applyBorder="1" applyAlignment="1">
      <alignment horizontal="center" vertical="top"/>
    </xf>
    <xf numFmtId="180" fontId="5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top"/>
    </xf>
    <xf numFmtId="0" fontId="11" fillId="0" borderId="10" xfId="53" applyFont="1" applyFill="1" applyBorder="1" applyAlignment="1">
      <alignment vertical="center" wrapText="1"/>
      <protection/>
    </xf>
    <xf numFmtId="176" fontId="56" fillId="0" borderId="10" xfId="0" applyNumberFormat="1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wrapText="1"/>
    </xf>
    <xf numFmtId="186" fontId="57" fillId="0" borderId="10" xfId="0" applyNumberFormat="1" applyFont="1" applyFill="1" applyBorder="1" applyAlignment="1">
      <alignment horizontal="center" vertical="center" wrapText="1"/>
    </xf>
    <xf numFmtId="180" fontId="5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0" fontId="56" fillId="0" borderId="11" xfId="53" applyFont="1" applyFill="1" applyBorder="1" applyAlignment="1">
      <alignment horizontal="left" vertical="top" wrapText="1"/>
      <protection/>
    </xf>
    <xf numFmtId="0" fontId="58" fillId="0" borderId="11" xfId="53" applyFont="1" applyFill="1" applyBorder="1" applyAlignment="1">
      <alignment horizontal="left" vertical="top" wrapText="1"/>
      <protection/>
    </xf>
    <xf numFmtId="4" fontId="56" fillId="0" borderId="10" xfId="0" applyNumberFormat="1" applyFont="1" applyFill="1" applyBorder="1" applyAlignment="1">
      <alignment horizontal="center" vertical="center"/>
    </xf>
    <xf numFmtId="186" fontId="56" fillId="0" borderId="10" xfId="0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54" applyFont="1" applyFill="1" applyBorder="1" applyAlignment="1">
      <alignment horizontal="left" vertical="center" wrapText="1"/>
      <protection/>
    </xf>
    <xf numFmtId="180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left" vertical="center" wrapText="1"/>
    </xf>
    <xf numFmtId="180" fontId="54" fillId="0" borderId="10" xfId="0" applyNumberFormat="1" applyFont="1" applyFill="1" applyBorder="1" applyAlignment="1">
      <alignment horizontal="center" vertical="center"/>
    </xf>
    <xf numFmtId="180" fontId="54" fillId="0" borderId="10" xfId="54" applyNumberFormat="1" applyFont="1" applyFill="1" applyBorder="1" applyAlignment="1">
      <alignment horizontal="center" vertical="center" wrapText="1"/>
      <protection/>
    </xf>
    <xf numFmtId="180" fontId="54" fillId="0" borderId="10" xfId="54" applyNumberFormat="1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/>
    </xf>
    <xf numFmtId="180" fontId="54" fillId="0" borderId="10" xfId="0" applyNumberFormat="1" applyFont="1" applyFill="1" applyBorder="1" applyAlignment="1">
      <alignment horizontal="left" vertical="center" wrapText="1"/>
    </xf>
    <xf numFmtId="186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center" vertical="top"/>
    </xf>
    <xf numFmtId="177" fontId="5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59" fillId="0" borderId="13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1" fontId="7" fillId="0" borderId="15" xfId="64" applyFont="1" applyFill="1" applyBorder="1" applyAlignment="1">
      <alignment horizontal="center" vertical="top" wrapText="1"/>
    </xf>
    <xf numFmtId="171" fontId="7" fillId="0" borderId="17" xfId="64" applyFont="1" applyFill="1" applyBorder="1" applyAlignment="1">
      <alignment horizontal="center" vertical="top" wrapText="1"/>
    </xf>
    <xf numFmtId="171" fontId="7" fillId="0" borderId="20" xfId="64" applyFont="1" applyFill="1" applyBorder="1" applyAlignment="1">
      <alignment horizontal="center" vertical="top" wrapText="1"/>
    </xf>
    <xf numFmtId="171" fontId="7" fillId="0" borderId="22" xfId="64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/>
    </xf>
    <xf numFmtId="0" fontId="59" fillId="0" borderId="13" xfId="0" applyFont="1" applyFill="1" applyBorder="1" applyAlignment="1">
      <alignment horizontal="center" vertical="top"/>
    </xf>
    <xf numFmtId="0" fontId="59" fillId="0" borderId="14" xfId="0" applyFont="1" applyFill="1" applyBorder="1" applyAlignment="1">
      <alignment horizontal="center" vertical="top"/>
    </xf>
    <xf numFmtId="0" fontId="59" fillId="0" borderId="12" xfId="0" applyFont="1" applyFill="1" applyBorder="1" applyAlignment="1">
      <alignment horizontal="center" wrapText="1"/>
    </xf>
    <xf numFmtId="0" fontId="59" fillId="0" borderId="13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1">
      <selection activeCell="E72" sqref="E72"/>
    </sheetView>
  </sheetViews>
  <sheetFormatPr defaultColWidth="9.00390625" defaultRowHeight="12.75"/>
  <cols>
    <col min="1" max="1" width="4.625" style="1" customWidth="1"/>
    <col min="2" max="2" width="30.50390625" style="1" customWidth="1"/>
    <col min="3" max="3" width="9.75390625" style="1" customWidth="1"/>
    <col min="4" max="4" width="17.125" style="1" customWidth="1"/>
    <col min="5" max="5" width="13.875" style="1" customWidth="1"/>
    <col min="6" max="6" width="13.625" style="1" customWidth="1"/>
    <col min="7" max="7" width="5.375" style="1" customWidth="1"/>
    <col min="8" max="8" width="11.625" style="1" bestFit="1" customWidth="1"/>
    <col min="9" max="9" width="11.125" style="1" bestFit="1" customWidth="1"/>
    <col min="10" max="16384" width="8.875" style="1" customWidth="1"/>
  </cols>
  <sheetData>
    <row r="1" spans="1:6" ht="15.75" customHeight="1">
      <c r="A1" s="75" t="s">
        <v>54</v>
      </c>
      <c r="B1" s="76"/>
      <c r="C1" s="76"/>
      <c r="D1" s="76"/>
      <c r="E1" s="76"/>
      <c r="F1" s="77"/>
    </row>
    <row r="2" spans="1:6" ht="17.25" customHeight="1">
      <c r="A2" s="78"/>
      <c r="B2" s="79"/>
      <c r="C2" s="79"/>
      <c r="D2" s="79"/>
      <c r="E2" s="79"/>
      <c r="F2" s="80"/>
    </row>
    <row r="3" spans="1:6" ht="17.25" customHeight="1">
      <c r="A3" s="81"/>
      <c r="B3" s="82"/>
      <c r="C3" s="82"/>
      <c r="D3" s="82"/>
      <c r="E3" s="82"/>
      <c r="F3" s="83"/>
    </row>
    <row r="4" spans="1:6" ht="12.75" hidden="1">
      <c r="A4" s="4"/>
      <c r="B4" s="4"/>
      <c r="C4" s="4"/>
      <c r="D4" s="4"/>
      <c r="E4" s="4"/>
      <c r="F4" s="4"/>
    </row>
    <row r="5" spans="1:6" ht="12.75" hidden="1">
      <c r="A5" s="4"/>
      <c r="B5" s="4"/>
      <c r="C5" s="4"/>
      <c r="D5" s="4"/>
      <c r="E5" s="4"/>
      <c r="F5" s="4"/>
    </row>
    <row r="6" spans="1:6" ht="12.75" hidden="1">
      <c r="A6" s="4"/>
      <c r="B6" s="4"/>
      <c r="C6" s="4"/>
      <c r="D6" s="4"/>
      <c r="E6" s="4"/>
      <c r="F6" s="4"/>
    </row>
    <row r="7" spans="1:6" ht="12.75" hidden="1">
      <c r="A7" s="4"/>
      <c r="B7" s="4"/>
      <c r="C7" s="4"/>
      <c r="D7" s="4"/>
      <c r="E7" s="4"/>
      <c r="F7" s="4"/>
    </row>
    <row r="8" spans="1:6" ht="12.75" hidden="1">
      <c r="A8" s="4"/>
      <c r="B8" s="4"/>
      <c r="C8" s="4"/>
      <c r="D8" s="4"/>
      <c r="E8" s="4"/>
      <c r="F8" s="4"/>
    </row>
    <row r="9" spans="1:6" ht="30" customHeight="1">
      <c r="A9" s="58" t="s">
        <v>3</v>
      </c>
      <c r="B9" s="84" t="s">
        <v>0</v>
      </c>
      <c r="C9" s="85" t="s">
        <v>20</v>
      </c>
      <c r="D9" s="86"/>
      <c r="E9" s="84" t="s">
        <v>5</v>
      </c>
      <c r="F9" s="84"/>
    </row>
    <row r="10" spans="1:6" ht="12" customHeight="1">
      <c r="A10" s="58"/>
      <c r="B10" s="84"/>
      <c r="C10" s="87"/>
      <c r="D10" s="88"/>
      <c r="E10" s="84"/>
      <c r="F10" s="84"/>
    </row>
    <row r="11" spans="1:10" ht="18" customHeight="1">
      <c r="A11" s="58"/>
      <c r="B11" s="84"/>
      <c r="C11" s="58" t="s">
        <v>1</v>
      </c>
      <c r="D11" s="58" t="s">
        <v>4</v>
      </c>
      <c r="E11" s="58" t="s">
        <v>2</v>
      </c>
      <c r="F11" s="58" t="s">
        <v>6</v>
      </c>
      <c r="G11" s="62"/>
      <c r="H11" s="63"/>
      <c r="I11" s="63"/>
      <c r="J11" s="63"/>
    </row>
    <row r="12" spans="1:6" ht="41.25" customHeight="1" hidden="1">
      <c r="A12" s="58"/>
      <c r="B12" s="84"/>
      <c r="C12" s="58"/>
      <c r="D12" s="58"/>
      <c r="E12" s="58"/>
      <c r="F12" s="58"/>
    </row>
    <row r="13" spans="1:6" ht="33" customHeight="1">
      <c r="A13" s="66" t="s">
        <v>38</v>
      </c>
      <c r="B13" s="67"/>
      <c r="C13" s="67"/>
      <c r="D13" s="67"/>
      <c r="E13" s="67"/>
      <c r="F13" s="68"/>
    </row>
    <row r="14" spans="1:6" ht="18" customHeight="1">
      <c r="A14" s="69" t="s">
        <v>21</v>
      </c>
      <c r="B14" s="70"/>
      <c r="C14" s="70"/>
      <c r="D14" s="70"/>
      <c r="E14" s="70"/>
      <c r="F14" s="71"/>
    </row>
    <row r="15" spans="1:6" ht="16.5" customHeight="1">
      <c r="A15" s="69" t="s">
        <v>40</v>
      </c>
      <c r="B15" s="70"/>
      <c r="C15" s="70"/>
      <c r="D15" s="70"/>
      <c r="E15" s="70"/>
      <c r="F15" s="71"/>
    </row>
    <row r="16" spans="1:6" s="6" customFormat="1" ht="60" customHeight="1">
      <c r="A16" s="53"/>
      <c r="B16" s="37" t="s">
        <v>53</v>
      </c>
      <c r="C16" s="54">
        <v>292.8</v>
      </c>
      <c r="D16" s="11">
        <v>180000</v>
      </c>
      <c r="E16" s="11">
        <v>132524.77</v>
      </c>
      <c r="F16" s="11">
        <v>96291.925</v>
      </c>
    </row>
    <row r="17" spans="1:6" ht="21" customHeight="1">
      <c r="A17" s="69" t="s">
        <v>11</v>
      </c>
      <c r="B17" s="70"/>
      <c r="C17" s="70"/>
      <c r="D17" s="70"/>
      <c r="E17" s="70"/>
      <c r="F17" s="71"/>
    </row>
    <row r="18" spans="1:6" s="6" customFormat="1" ht="78">
      <c r="A18" s="53"/>
      <c r="B18" s="12" t="s">
        <v>73</v>
      </c>
      <c r="C18" s="54">
        <v>6.7</v>
      </c>
      <c r="D18" s="11">
        <v>250000</v>
      </c>
      <c r="E18" s="11">
        <v>28090.833</v>
      </c>
      <c r="F18" s="11">
        <v>28090.833</v>
      </c>
    </row>
    <row r="19" spans="1:6" s="6" customFormat="1" ht="62.25">
      <c r="A19" s="54">
        <v>1</v>
      </c>
      <c r="B19" s="12" t="s">
        <v>72</v>
      </c>
      <c r="C19" s="54">
        <v>9.4</v>
      </c>
      <c r="D19" s="11">
        <v>29436.4</v>
      </c>
      <c r="E19" s="11">
        <v>6732.543</v>
      </c>
      <c r="F19" s="11">
        <v>6732.543</v>
      </c>
    </row>
    <row r="20" spans="1:8" s="2" customFormat="1" ht="25.5" customHeight="1">
      <c r="A20" s="13"/>
      <c r="B20" s="14" t="s">
        <v>30</v>
      </c>
      <c r="C20" s="15">
        <f>C19</f>
        <v>9.4</v>
      </c>
      <c r="D20" s="16">
        <f>D19+D18+D16</f>
        <v>459436.4</v>
      </c>
      <c r="E20" s="16">
        <f>E19+E18+E16</f>
        <v>167348.14599999998</v>
      </c>
      <c r="F20" s="16">
        <f>F19+F18+F16</f>
        <v>131115.301</v>
      </c>
      <c r="G20" s="3"/>
      <c r="H20" s="3"/>
    </row>
    <row r="21" spans="1:8" s="2" customFormat="1" ht="17.25" customHeight="1">
      <c r="A21" s="72" t="s">
        <v>39</v>
      </c>
      <c r="B21" s="73"/>
      <c r="C21" s="73"/>
      <c r="D21" s="73"/>
      <c r="E21" s="73"/>
      <c r="F21" s="74"/>
      <c r="G21" s="3"/>
      <c r="H21" s="3"/>
    </row>
    <row r="22" spans="1:8" s="2" customFormat="1" ht="27" customHeight="1">
      <c r="A22" s="65" t="s">
        <v>10</v>
      </c>
      <c r="B22" s="65"/>
      <c r="C22" s="65"/>
      <c r="D22" s="65"/>
      <c r="E22" s="65"/>
      <c r="F22" s="65"/>
      <c r="G22" s="3"/>
      <c r="H22" s="3"/>
    </row>
    <row r="23" spans="1:6" s="5" customFormat="1" ht="65.25" customHeight="1">
      <c r="A23" s="38">
        <v>1</v>
      </c>
      <c r="B23" s="39" t="s">
        <v>51</v>
      </c>
      <c r="C23" s="38">
        <v>78.6</v>
      </c>
      <c r="D23" s="40">
        <v>62841.361</v>
      </c>
      <c r="E23" s="40">
        <v>62841.361</v>
      </c>
      <c r="F23" s="17">
        <v>0</v>
      </c>
    </row>
    <row r="24" spans="1:6" s="5" customFormat="1" ht="78">
      <c r="A24" s="38">
        <v>2</v>
      </c>
      <c r="B24" s="41" t="s">
        <v>52</v>
      </c>
      <c r="C24" s="42">
        <v>292.8</v>
      </c>
      <c r="D24" s="40">
        <v>22998.244</v>
      </c>
      <c r="E24" s="40">
        <v>16932.428</v>
      </c>
      <c r="F24" s="40">
        <v>12303.029</v>
      </c>
    </row>
    <row r="25" spans="1:6" s="5" customFormat="1" ht="46.5" customHeight="1">
      <c r="A25" s="38">
        <v>3</v>
      </c>
      <c r="B25" s="41" t="s">
        <v>41</v>
      </c>
      <c r="C25" s="42">
        <v>54.3</v>
      </c>
      <c r="D25" s="40">
        <v>80000</v>
      </c>
      <c r="E25" s="17">
        <v>0</v>
      </c>
      <c r="F25" s="17">
        <v>0</v>
      </c>
    </row>
    <row r="26" spans="1:6" s="8" customFormat="1" ht="51.75" customHeight="1">
      <c r="A26" s="38">
        <v>4</v>
      </c>
      <c r="B26" s="41" t="s">
        <v>29</v>
      </c>
      <c r="C26" s="38">
        <v>45.8</v>
      </c>
      <c r="D26" s="40">
        <v>197059.149</v>
      </c>
      <c r="E26" s="17">
        <v>0</v>
      </c>
      <c r="F26" s="17">
        <v>0</v>
      </c>
    </row>
    <row r="27" spans="1:6" s="8" customFormat="1" ht="33" customHeight="1">
      <c r="A27" s="38">
        <v>5</v>
      </c>
      <c r="B27" s="41" t="s">
        <v>43</v>
      </c>
      <c r="C27" s="38">
        <v>54.5</v>
      </c>
      <c r="D27" s="40">
        <v>123507.691</v>
      </c>
      <c r="E27" s="17">
        <v>0</v>
      </c>
      <c r="F27" s="17">
        <v>0</v>
      </c>
    </row>
    <row r="28" spans="1:6" s="8" customFormat="1" ht="51.75" customHeight="1">
      <c r="A28" s="38">
        <v>6</v>
      </c>
      <c r="B28" s="41" t="s">
        <v>42</v>
      </c>
      <c r="C28" s="38">
        <v>32.06</v>
      </c>
      <c r="D28" s="40">
        <v>50000</v>
      </c>
      <c r="E28" s="17">
        <v>0</v>
      </c>
      <c r="F28" s="17">
        <v>0</v>
      </c>
    </row>
    <row r="29" spans="1:8" s="2" customFormat="1" ht="25.5" customHeight="1">
      <c r="A29" s="13"/>
      <c r="B29" s="14" t="s">
        <v>26</v>
      </c>
      <c r="C29" s="18">
        <f>C23+C24+C25+C26+C27+C28</f>
        <v>558.06</v>
      </c>
      <c r="D29" s="16">
        <f>D23+D24+D25+D26+D27+D28</f>
        <v>536406.445</v>
      </c>
      <c r="E29" s="16">
        <f>E23+E24+E25+E26+E27+E28</f>
        <v>79773.78899999999</v>
      </c>
      <c r="F29" s="16">
        <f>F23+F24+F25+F26+F27+F28</f>
        <v>12303.029</v>
      </c>
      <c r="G29" s="3"/>
      <c r="H29" s="3"/>
    </row>
    <row r="30" spans="1:8" s="2" customFormat="1" ht="35.25" customHeight="1">
      <c r="A30" s="59" t="s">
        <v>11</v>
      </c>
      <c r="B30" s="60"/>
      <c r="C30" s="60"/>
      <c r="D30" s="60"/>
      <c r="E30" s="60"/>
      <c r="F30" s="61"/>
      <c r="G30" s="3"/>
      <c r="H30" s="3"/>
    </row>
    <row r="31" spans="1:8" s="5" customFormat="1" ht="42.75" customHeight="1">
      <c r="A31" s="13">
        <v>1</v>
      </c>
      <c r="B31" s="43" t="s">
        <v>45</v>
      </c>
      <c r="C31" s="13">
        <v>3.5</v>
      </c>
      <c r="D31" s="44">
        <v>80053.342</v>
      </c>
      <c r="E31" s="44">
        <v>0</v>
      </c>
      <c r="F31" s="44">
        <v>0</v>
      </c>
      <c r="G31" s="6"/>
      <c r="H31" s="6"/>
    </row>
    <row r="32" spans="1:8" s="8" customFormat="1" ht="91.5" customHeight="1">
      <c r="A32" s="13">
        <v>2</v>
      </c>
      <c r="B32" s="12" t="s">
        <v>74</v>
      </c>
      <c r="C32" s="13">
        <v>6.7</v>
      </c>
      <c r="D32" s="45">
        <v>29636.471</v>
      </c>
      <c r="E32" s="45">
        <v>29636.471</v>
      </c>
      <c r="F32" s="45">
        <v>29636.471</v>
      </c>
      <c r="G32" s="7"/>
      <c r="H32" s="7"/>
    </row>
    <row r="33" spans="1:8" s="8" customFormat="1" ht="46.5">
      <c r="A33" s="13">
        <v>3</v>
      </c>
      <c r="B33" s="12" t="s">
        <v>44</v>
      </c>
      <c r="C33" s="13">
        <v>3.1</v>
      </c>
      <c r="D33" s="46">
        <v>50905.154</v>
      </c>
      <c r="E33" s="44">
        <v>0</v>
      </c>
      <c r="F33" s="44">
        <v>0</v>
      </c>
      <c r="G33" s="7"/>
      <c r="H33" s="7"/>
    </row>
    <row r="34" spans="1:8" s="8" customFormat="1" ht="78">
      <c r="A34" s="13">
        <v>4</v>
      </c>
      <c r="B34" s="12" t="s">
        <v>75</v>
      </c>
      <c r="C34" s="13">
        <v>9.4</v>
      </c>
      <c r="D34" s="46">
        <v>24498.276</v>
      </c>
      <c r="E34" s="44">
        <v>5665.108</v>
      </c>
      <c r="F34" s="44">
        <v>5665.108</v>
      </c>
      <c r="G34" s="7"/>
      <c r="H34" s="7"/>
    </row>
    <row r="35" spans="1:8" s="8" customFormat="1" ht="46.5">
      <c r="A35" s="13">
        <v>5</v>
      </c>
      <c r="B35" s="12" t="s">
        <v>56</v>
      </c>
      <c r="C35" s="13">
        <v>2.6</v>
      </c>
      <c r="D35" s="46">
        <v>78000</v>
      </c>
      <c r="E35" s="44">
        <v>0</v>
      </c>
      <c r="F35" s="44">
        <v>0</v>
      </c>
      <c r="G35" s="7"/>
      <c r="H35" s="7"/>
    </row>
    <row r="36" spans="1:8" s="8" customFormat="1" ht="46.5">
      <c r="A36" s="13">
        <v>6</v>
      </c>
      <c r="B36" s="12" t="s">
        <v>57</v>
      </c>
      <c r="C36" s="13">
        <v>8</v>
      </c>
      <c r="D36" s="46">
        <v>80000</v>
      </c>
      <c r="E36" s="44">
        <v>0</v>
      </c>
      <c r="F36" s="44">
        <v>0</v>
      </c>
      <c r="G36" s="7"/>
      <c r="H36" s="7"/>
    </row>
    <row r="37" spans="1:8" s="8" customFormat="1" ht="46.5">
      <c r="A37" s="13">
        <v>7</v>
      </c>
      <c r="B37" s="12" t="s">
        <v>58</v>
      </c>
      <c r="C37" s="13">
        <v>5.09</v>
      </c>
      <c r="D37" s="46">
        <v>40000</v>
      </c>
      <c r="E37" s="44">
        <v>0</v>
      </c>
      <c r="F37" s="44">
        <v>0</v>
      </c>
      <c r="G37" s="7"/>
      <c r="H37" s="7"/>
    </row>
    <row r="38" spans="1:8" s="2" customFormat="1" ht="27" customHeight="1">
      <c r="A38" s="13"/>
      <c r="B38" s="14" t="s">
        <v>27</v>
      </c>
      <c r="C38" s="35">
        <f>C37+C36+C35+C34+C33+C32+C31</f>
        <v>38.39</v>
      </c>
      <c r="D38" s="19">
        <f>D37+D36+D35+D34+D33+D32+D31</f>
        <v>383093.243</v>
      </c>
      <c r="E38" s="19">
        <f>E37+E36+E35+E34+E33+E32+E31</f>
        <v>35301.579</v>
      </c>
      <c r="F38" s="19">
        <f>F37+F36+F35+F34+F33+F32+F31</f>
        <v>35301.579</v>
      </c>
      <c r="G38" s="3"/>
      <c r="H38" s="3"/>
    </row>
    <row r="39" spans="1:8" s="2" customFormat="1" ht="36.75" customHeight="1">
      <c r="A39" s="92" t="s">
        <v>19</v>
      </c>
      <c r="B39" s="93"/>
      <c r="C39" s="93"/>
      <c r="D39" s="93"/>
      <c r="E39" s="93"/>
      <c r="F39" s="94"/>
      <c r="G39" s="3"/>
      <c r="H39" s="3"/>
    </row>
    <row r="40" spans="1:8" s="5" customFormat="1" ht="54" customHeight="1">
      <c r="A40" s="13">
        <v>1</v>
      </c>
      <c r="B40" s="12" t="s">
        <v>31</v>
      </c>
      <c r="C40" s="13">
        <v>2.2</v>
      </c>
      <c r="D40" s="44">
        <v>25670.386</v>
      </c>
      <c r="E40" s="44">
        <v>0</v>
      </c>
      <c r="F40" s="44">
        <v>0</v>
      </c>
      <c r="G40" s="6"/>
      <c r="H40" s="6"/>
    </row>
    <row r="41" spans="1:8" s="5" customFormat="1" ht="54" customHeight="1">
      <c r="A41" s="13"/>
      <c r="B41" s="12" t="s">
        <v>59</v>
      </c>
      <c r="C41" s="13">
        <v>6</v>
      </c>
      <c r="D41" s="44">
        <v>50000</v>
      </c>
      <c r="E41" s="44">
        <v>0</v>
      </c>
      <c r="F41" s="44">
        <v>0</v>
      </c>
      <c r="G41" s="6"/>
      <c r="H41" s="6"/>
    </row>
    <row r="42" spans="1:8" s="5" customFormat="1" ht="54" customHeight="1">
      <c r="A42" s="13"/>
      <c r="B42" s="12" t="s">
        <v>60</v>
      </c>
      <c r="C42" s="13">
        <v>2.1</v>
      </c>
      <c r="D42" s="44">
        <v>33300</v>
      </c>
      <c r="E42" s="44">
        <v>0</v>
      </c>
      <c r="F42" s="44">
        <v>0</v>
      </c>
      <c r="G42" s="6"/>
      <c r="H42" s="6"/>
    </row>
    <row r="43" spans="1:8" s="2" customFormat="1" ht="27" customHeight="1">
      <c r="A43" s="13"/>
      <c r="B43" s="14" t="s">
        <v>35</v>
      </c>
      <c r="C43" s="36">
        <f>C42+C41+C40</f>
        <v>10.3</v>
      </c>
      <c r="D43" s="19">
        <f>D42+D41+D40</f>
        <v>108970.386</v>
      </c>
      <c r="E43" s="19">
        <f>E42+E41+E40</f>
        <v>0</v>
      </c>
      <c r="F43" s="19">
        <f>F42+F41+F40</f>
        <v>0</v>
      </c>
      <c r="G43" s="3"/>
      <c r="H43" s="3"/>
    </row>
    <row r="44" spans="1:8" s="2" customFormat="1" ht="27.75" customHeight="1">
      <c r="A44" s="59" t="s">
        <v>33</v>
      </c>
      <c r="B44" s="60"/>
      <c r="C44" s="60"/>
      <c r="D44" s="60"/>
      <c r="E44" s="60"/>
      <c r="F44" s="61"/>
      <c r="G44" s="3"/>
      <c r="H44" s="3"/>
    </row>
    <row r="45" spans="1:8" s="5" customFormat="1" ht="36" customHeight="1">
      <c r="A45" s="47" t="s">
        <v>46</v>
      </c>
      <c r="B45" s="48" t="s">
        <v>47</v>
      </c>
      <c r="C45" s="49">
        <v>6</v>
      </c>
      <c r="D45" s="44">
        <v>33071.826</v>
      </c>
      <c r="E45" s="44">
        <v>0</v>
      </c>
      <c r="F45" s="44">
        <v>0</v>
      </c>
      <c r="G45" s="6"/>
      <c r="H45" s="6"/>
    </row>
    <row r="46" spans="1:8" s="5" customFormat="1" ht="60" customHeight="1">
      <c r="A46" s="13">
        <v>2</v>
      </c>
      <c r="B46" s="12" t="s">
        <v>32</v>
      </c>
      <c r="C46" s="50">
        <v>2.6</v>
      </c>
      <c r="D46" s="44">
        <v>17527.25</v>
      </c>
      <c r="E46" s="44">
        <v>0</v>
      </c>
      <c r="F46" s="44">
        <v>0</v>
      </c>
      <c r="G46" s="6"/>
      <c r="H46" s="6"/>
    </row>
    <row r="47" spans="1:8" s="5" customFormat="1" ht="45.75" customHeight="1">
      <c r="A47" s="13">
        <v>3</v>
      </c>
      <c r="B47" s="12" t="s">
        <v>48</v>
      </c>
      <c r="C47" s="50">
        <v>6.5</v>
      </c>
      <c r="D47" s="44">
        <v>44553.517</v>
      </c>
      <c r="E47" s="44">
        <v>0</v>
      </c>
      <c r="F47" s="44">
        <v>0</v>
      </c>
      <c r="G47" s="6"/>
      <c r="H47" s="6"/>
    </row>
    <row r="48" spans="1:8" s="5" customFormat="1" ht="34.5" customHeight="1">
      <c r="A48" s="13">
        <v>4</v>
      </c>
      <c r="B48" s="12" t="s">
        <v>49</v>
      </c>
      <c r="C48" s="50">
        <v>3</v>
      </c>
      <c r="D48" s="44">
        <v>17918.924</v>
      </c>
      <c r="E48" s="44">
        <v>0</v>
      </c>
      <c r="F48" s="44">
        <v>0</v>
      </c>
      <c r="G48" s="6"/>
      <c r="H48" s="6"/>
    </row>
    <row r="49" spans="1:8" s="5" customFormat="1" ht="33.75" customHeight="1">
      <c r="A49" s="13">
        <v>5</v>
      </c>
      <c r="B49" s="12" t="s">
        <v>50</v>
      </c>
      <c r="C49" s="50">
        <v>5.2</v>
      </c>
      <c r="D49" s="44">
        <v>30625.209</v>
      </c>
      <c r="E49" s="44">
        <v>0</v>
      </c>
      <c r="F49" s="44">
        <v>0</v>
      </c>
      <c r="G49" s="6"/>
      <c r="H49" s="6"/>
    </row>
    <row r="50" spans="1:8" s="5" customFormat="1" ht="36" customHeight="1">
      <c r="A50" s="13">
        <v>6</v>
      </c>
      <c r="B50" s="12" t="s">
        <v>61</v>
      </c>
      <c r="C50" s="50">
        <v>2.8</v>
      </c>
      <c r="D50" s="44">
        <v>16985.345</v>
      </c>
      <c r="E50" s="44">
        <v>0</v>
      </c>
      <c r="F50" s="44">
        <v>0</v>
      </c>
      <c r="G50" s="6"/>
      <c r="H50" s="6"/>
    </row>
    <row r="51" spans="1:8" s="5" customFormat="1" ht="35.25" customHeight="1">
      <c r="A51" s="13">
        <v>7</v>
      </c>
      <c r="B51" s="12" t="s">
        <v>62</v>
      </c>
      <c r="C51" s="50">
        <v>2</v>
      </c>
      <c r="D51" s="44">
        <v>10885.45</v>
      </c>
      <c r="E51" s="44">
        <v>0</v>
      </c>
      <c r="F51" s="44">
        <v>0</v>
      </c>
      <c r="G51" s="6"/>
      <c r="H51" s="6"/>
    </row>
    <row r="52" spans="1:8" s="5" customFormat="1" ht="30.75" customHeight="1">
      <c r="A52" s="13">
        <v>8</v>
      </c>
      <c r="B52" s="12" t="s">
        <v>63</v>
      </c>
      <c r="C52" s="50">
        <v>6.1</v>
      </c>
      <c r="D52" s="44">
        <v>29019.309</v>
      </c>
      <c r="E52" s="44">
        <v>0</v>
      </c>
      <c r="F52" s="44">
        <v>0</v>
      </c>
      <c r="G52" s="6"/>
      <c r="H52" s="6"/>
    </row>
    <row r="53" spans="1:8" s="5" customFormat="1" ht="78">
      <c r="A53" s="13">
        <v>9</v>
      </c>
      <c r="B53" s="12" t="s">
        <v>64</v>
      </c>
      <c r="C53" s="50">
        <v>5.1</v>
      </c>
      <c r="D53" s="44">
        <v>30021.087</v>
      </c>
      <c r="E53" s="44">
        <v>0</v>
      </c>
      <c r="F53" s="44">
        <v>0</v>
      </c>
      <c r="G53" s="6"/>
      <c r="H53" s="6"/>
    </row>
    <row r="54" spans="1:8" s="5" customFormat="1" ht="46.5">
      <c r="A54" s="13">
        <v>10</v>
      </c>
      <c r="B54" s="12" t="s">
        <v>65</v>
      </c>
      <c r="C54" s="50">
        <v>3</v>
      </c>
      <c r="D54" s="44">
        <v>4265.183</v>
      </c>
      <c r="E54" s="44">
        <v>0</v>
      </c>
      <c r="F54" s="44">
        <v>0</v>
      </c>
      <c r="G54" s="6"/>
      <c r="H54" s="6"/>
    </row>
    <row r="55" spans="1:8" s="5" customFormat="1" ht="46.5">
      <c r="A55" s="13">
        <v>11</v>
      </c>
      <c r="B55" s="12" t="s">
        <v>66</v>
      </c>
      <c r="C55" s="50">
        <v>9.6</v>
      </c>
      <c r="D55" s="44">
        <v>60000</v>
      </c>
      <c r="E55" s="44">
        <v>0</v>
      </c>
      <c r="F55" s="44">
        <v>0</v>
      </c>
      <c r="G55" s="6"/>
      <c r="H55" s="6"/>
    </row>
    <row r="56" spans="1:8" s="5" customFormat="1" ht="30.75">
      <c r="A56" s="13">
        <v>12</v>
      </c>
      <c r="B56" s="12" t="s">
        <v>67</v>
      </c>
      <c r="C56" s="50">
        <v>7.7</v>
      </c>
      <c r="D56" s="44">
        <v>15000</v>
      </c>
      <c r="E56" s="44">
        <v>0</v>
      </c>
      <c r="F56" s="44">
        <v>0</v>
      </c>
      <c r="G56" s="6"/>
      <c r="H56" s="6"/>
    </row>
    <row r="57" spans="1:8" s="5" customFormat="1" ht="60" customHeight="1">
      <c r="A57" s="13">
        <v>13</v>
      </c>
      <c r="B57" s="12" t="s">
        <v>68</v>
      </c>
      <c r="C57" s="50">
        <v>10.4</v>
      </c>
      <c r="D57" s="44">
        <v>28000</v>
      </c>
      <c r="E57" s="44">
        <v>0</v>
      </c>
      <c r="F57" s="44">
        <v>0</v>
      </c>
      <c r="G57" s="6"/>
      <c r="H57" s="6"/>
    </row>
    <row r="58" spans="1:8" s="5" customFormat="1" ht="54" customHeight="1">
      <c r="A58" s="13">
        <v>14</v>
      </c>
      <c r="B58" s="12" t="s">
        <v>69</v>
      </c>
      <c r="C58" s="50"/>
      <c r="D58" s="44">
        <v>19754.428</v>
      </c>
      <c r="E58" s="44">
        <v>0</v>
      </c>
      <c r="F58" s="44">
        <v>0</v>
      </c>
      <c r="G58" s="6"/>
      <c r="H58" s="6"/>
    </row>
    <row r="59" spans="1:8" s="2" customFormat="1" ht="23.25" customHeight="1">
      <c r="A59" s="20"/>
      <c r="B59" s="21" t="s">
        <v>28</v>
      </c>
      <c r="C59" s="15">
        <f>C57+C56+C55+C54+C53+C52+C51+C50+C49+C48+C47+C46+C45</f>
        <v>70</v>
      </c>
      <c r="D59" s="16">
        <f>D58+D57+D56+D55+D54+D53+D52+D51+D50+D49+D48+D47+D46+D45</f>
        <v>357627.52800000005</v>
      </c>
      <c r="E59" s="16">
        <f>E58+E57+E56+E55+E54+E53+E52+E51+E50+E49+E48+E47+E46+E45</f>
        <v>0</v>
      </c>
      <c r="F59" s="16">
        <f>F58+F57+F56+F55+F54+F53+F52+F51+F50+F49+F48+F47+F46+F45</f>
        <v>0</v>
      </c>
      <c r="G59" s="3"/>
      <c r="H59" s="3"/>
    </row>
    <row r="60" spans="1:8" s="2" customFormat="1" ht="23.25" customHeight="1">
      <c r="A60" s="89" t="s">
        <v>34</v>
      </c>
      <c r="B60" s="90"/>
      <c r="C60" s="90"/>
      <c r="D60" s="90"/>
      <c r="E60" s="90"/>
      <c r="F60" s="91"/>
      <c r="G60" s="3"/>
      <c r="H60" s="3"/>
    </row>
    <row r="61" spans="1:8" s="5" customFormat="1" ht="48" customHeight="1">
      <c r="A61" s="20">
        <v>1</v>
      </c>
      <c r="B61" s="37" t="s">
        <v>55</v>
      </c>
      <c r="C61" s="51"/>
      <c r="D61" s="45">
        <v>15000</v>
      </c>
      <c r="E61" s="52">
        <v>0</v>
      </c>
      <c r="F61" s="52">
        <v>0</v>
      </c>
      <c r="G61" s="6"/>
      <c r="H61" s="6"/>
    </row>
    <row r="62" spans="1:8" s="2" customFormat="1" ht="23.25" customHeight="1">
      <c r="A62" s="20"/>
      <c r="B62" s="21" t="s">
        <v>36</v>
      </c>
      <c r="C62" s="22"/>
      <c r="D62" s="16">
        <f>D61</f>
        <v>15000</v>
      </c>
      <c r="E62" s="16">
        <f>E61</f>
        <v>0</v>
      </c>
      <c r="F62" s="16">
        <f>F61</f>
        <v>0</v>
      </c>
      <c r="G62" s="3"/>
      <c r="H62" s="3"/>
    </row>
    <row r="63" spans="1:6" s="2" customFormat="1" ht="21" customHeight="1">
      <c r="A63" s="59" t="s">
        <v>37</v>
      </c>
      <c r="B63" s="60"/>
      <c r="C63" s="60"/>
      <c r="D63" s="60"/>
      <c r="E63" s="60"/>
      <c r="F63" s="61"/>
    </row>
    <row r="64" spans="1:6" s="5" customFormat="1" ht="31.5" customHeight="1">
      <c r="A64" s="23">
        <v>1</v>
      </c>
      <c r="B64" s="24" t="s">
        <v>23</v>
      </c>
      <c r="C64" s="25">
        <v>1696.1</v>
      </c>
      <c r="D64" s="17">
        <v>115600</v>
      </c>
      <c r="E64" s="17">
        <v>115600</v>
      </c>
      <c r="F64" s="17">
        <v>15852.499</v>
      </c>
    </row>
    <row r="65" spans="1:6" s="5" customFormat="1" ht="51" customHeight="1">
      <c r="A65" s="23">
        <v>2</v>
      </c>
      <c r="B65" s="24" t="s">
        <v>24</v>
      </c>
      <c r="C65" s="25">
        <v>1109.6</v>
      </c>
      <c r="D65" s="11">
        <v>104400</v>
      </c>
      <c r="E65" s="11">
        <v>104400</v>
      </c>
      <c r="F65" s="11">
        <v>21732.441</v>
      </c>
    </row>
    <row r="66" spans="1:6" s="5" customFormat="1" ht="32.25" customHeight="1">
      <c r="A66" s="23">
        <v>3</v>
      </c>
      <c r="B66" s="24" t="s">
        <v>22</v>
      </c>
      <c r="C66" s="25"/>
      <c r="D66" s="11">
        <v>220000</v>
      </c>
      <c r="E66" s="11">
        <v>0</v>
      </c>
      <c r="F66" s="11">
        <v>0</v>
      </c>
    </row>
    <row r="67" spans="1:6" s="6" customFormat="1" ht="46.5">
      <c r="A67" s="26"/>
      <c r="B67" s="27" t="s">
        <v>25</v>
      </c>
      <c r="C67" s="28">
        <f>C65+C64</f>
        <v>2805.7</v>
      </c>
      <c r="D67" s="29">
        <v>440000</v>
      </c>
      <c r="E67" s="29">
        <f>E66+E65+E64</f>
        <v>220000</v>
      </c>
      <c r="F67" s="29">
        <f>F65+F64</f>
        <v>37584.94</v>
      </c>
    </row>
    <row r="68" spans="1:6" s="6" customFormat="1" ht="30.75" hidden="1">
      <c r="A68" s="30" t="s">
        <v>9</v>
      </c>
      <c r="B68" s="10" t="s">
        <v>7</v>
      </c>
      <c r="C68" s="31"/>
      <c r="D68" s="32">
        <f>D67+D24</f>
        <v>462998.244</v>
      </c>
      <c r="E68" s="32">
        <f>E67+E24</f>
        <v>236932.428</v>
      </c>
      <c r="F68" s="32">
        <f>F67+F24</f>
        <v>49887.969000000005</v>
      </c>
    </row>
    <row r="69" spans="1:7" s="6" customFormat="1" ht="109.5" customHeight="1">
      <c r="A69" s="30"/>
      <c r="B69" s="33" t="s">
        <v>13</v>
      </c>
      <c r="C69" s="31"/>
      <c r="D69" s="32">
        <v>37235.167</v>
      </c>
      <c r="E69" s="32">
        <v>71.533</v>
      </c>
      <c r="F69" s="32">
        <v>71.533</v>
      </c>
      <c r="G69" s="9"/>
    </row>
    <row r="70" spans="1:7" s="6" customFormat="1" ht="21" customHeight="1">
      <c r="A70" s="30"/>
      <c r="B70" s="34" t="s">
        <v>18</v>
      </c>
      <c r="C70" s="31"/>
      <c r="D70" s="32">
        <f>D69+D67</f>
        <v>477235.167</v>
      </c>
      <c r="E70" s="32">
        <f>E69+E67</f>
        <v>220071.533</v>
      </c>
      <c r="F70" s="32">
        <f>F69+F67</f>
        <v>37656.473000000005</v>
      </c>
      <c r="G70" s="9"/>
    </row>
    <row r="71" spans="1:6" s="6" customFormat="1" ht="33.75" customHeight="1">
      <c r="A71" s="30"/>
      <c r="B71" s="33" t="s">
        <v>14</v>
      </c>
      <c r="C71" s="31"/>
      <c r="D71" s="32">
        <v>100000</v>
      </c>
      <c r="E71" s="32">
        <v>0</v>
      </c>
      <c r="F71" s="32">
        <v>0</v>
      </c>
    </row>
    <row r="72" spans="1:6" s="6" customFormat="1" ht="33" customHeight="1">
      <c r="A72" s="30"/>
      <c r="B72" s="33" t="s">
        <v>15</v>
      </c>
      <c r="C72" s="31"/>
      <c r="D72" s="32">
        <v>90000</v>
      </c>
      <c r="E72" s="32">
        <v>8819.057</v>
      </c>
      <c r="F72" s="32">
        <v>2636.89</v>
      </c>
    </row>
    <row r="73" spans="1:6" s="6" customFormat="1" ht="63" customHeight="1">
      <c r="A73" s="30"/>
      <c r="B73" s="33" t="s">
        <v>16</v>
      </c>
      <c r="C73" s="31"/>
      <c r="D73" s="32">
        <v>50800</v>
      </c>
      <c r="E73" s="32">
        <v>41000</v>
      </c>
      <c r="F73" s="32">
        <v>41000</v>
      </c>
    </row>
    <row r="74" spans="1:6" s="6" customFormat="1" ht="18.75" customHeight="1">
      <c r="A74" s="30"/>
      <c r="B74" s="56" t="s">
        <v>70</v>
      </c>
      <c r="C74" s="31"/>
      <c r="D74" s="32">
        <f>D20</f>
        <v>459436.4</v>
      </c>
      <c r="E74" s="32">
        <f>E20</f>
        <v>167348.14599999998</v>
      </c>
      <c r="F74" s="32">
        <f>F20</f>
        <v>131115.301</v>
      </c>
    </row>
    <row r="75" spans="1:6" s="6" customFormat="1" ht="21" customHeight="1">
      <c r="A75" s="30"/>
      <c r="B75" s="56" t="s">
        <v>71</v>
      </c>
      <c r="C75" s="31"/>
      <c r="D75" s="32">
        <f>D73+D72+D71+D70+D62+D59+D43+D38+D29</f>
        <v>2119132.769</v>
      </c>
      <c r="E75" s="32">
        <f>E73+E72+E71+E70+E62+E59+E43+E38+E29</f>
        <v>384965.958</v>
      </c>
      <c r="F75" s="32">
        <f>F73+F72+F71+F70+F62+F59+F43+F38+F29</f>
        <v>128897.971</v>
      </c>
    </row>
    <row r="76" spans="1:6" s="6" customFormat="1" ht="32.25" customHeight="1">
      <c r="A76" s="4"/>
      <c r="B76" s="55" t="s">
        <v>12</v>
      </c>
      <c r="C76" s="4"/>
      <c r="D76" s="32">
        <f>D75+D74</f>
        <v>2578569.1689999998</v>
      </c>
      <c r="E76" s="32">
        <f>E75+E74</f>
        <v>552314.1039999999</v>
      </c>
      <c r="F76" s="32">
        <f>F75+F74</f>
        <v>260013.272</v>
      </c>
    </row>
    <row r="77" spans="1:6" s="6" customFormat="1" ht="17.25" hidden="1">
      <c r="A77" s="64" t="s">
        <v>8</v>
      </c>
      <c r="B77" s="64"/>
      <c r="C77" s="64"/>
      <c r="D77" s="64"/>
      <c r="E77" s="64"/>
      <c r="F77" s="64"/>
    </row>
    <row r="78" spans="1:6" s="6" customFormat="1" ht="54" customHeight="1">
      <c r="A78" s="57" t="s">
        <v>17</v>
      </c>
      <c r="B78" s="57"/>
      <c r="C78" s="57"/>
      <c r="D78" s="57"/>
      <c r="E78" s="57"/>
      <c r="F78" s="57"/>
    </row>
  </sheetData>
  <sheetProtection/>
  <mergeCells count="23">
    <mergeCell ref="A1:F3"/>
    <mergeCell ref="E9:F10"/>
    <mergeCell ref="A9:A12"/>
    <mergeCell ref="B9:B12"/>
    <mergeCell ref="C9:D10"/>
    <mergeCell ref="A60:F60"/>
    <mergeCell ref="A15:F15"/>
    <mergeCell ref="A14:F14"/>
    <mergeCell ref="A30:F30"/>
    <mergeCell ref="A39:F39"/>
    <mergeCell ref="G11:J11"/>
    <mergeCell ref="A77:F77"/>
    <mergeCell ref="A22:F22"/>
    <mergeCell ref="A13:F13"/>
    <mergeCell ref="A17:F17"/>
    <mergeCell ref="A21:F21"/>
    <mergeCell ref="A78:F78"/>
    <mergeCell ref="F11:F12"/>
    <mergeCell ref="D11:D12"/>
    <mergeCell ref="C11:C12"/>
    <mergeCell ref="A44:F44"/>
    <mergeCell ref="A63:F63"/>
    <mergeCell ref="E11:E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&amp;CСтраница &amp;P</oddFooter>
  </headerFooter>
  <rowBreaks count="2" manualBreakCount="2">
    <brk id="29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CHECHENAVTODOR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Lariska</dc:creator>
  <cp:keywords/>
  <dc:description/>
  <cp:lastModifiedBy>User</cp:lastModifiedBy>
  <cp:lastPrinted>2018-07-09T08:02:54Z</cp:lastPrinted>
  <dcterms:created xsi:type="dcterms:W3CDTF">2007-06-17T07:39:34Z</dcterms:created>
  <dcterms:modified xsi:type="dcterms:W3CDTF">2018-07-09T11:48:32Z</dcterms:modified>
  <cp:category/>
  <cp:version/>
  <cp:contentType/>
  <cp:contentStatus/>
</cp:coreProperties>
</file>